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2"/>
  <c r="H38"/>
  <c r="H39"/>
  <c r="H36"/>
  <c r="H28"/>
  <c r="H27"/>
  <c r="H16" l="1"/>
  <c r="H23"/>
  <c r="H24" s="1"/>
  <c r="G49" s="1"/>
  <c r="H20"/>
  <c r="H21" s="1"/>
  <c r="G48" s="1"/>
  <c r="H11"/>
  <c r="H5"/>
  <c r="H37"/>
  <c r="H35"/>
  <c r="H33"/>
  <c r="H32"/>
  <c r="H31"/>
  <c r="H30"/>
  <c r="H29"/>
  <c r="H12" l="1"/>
  <c r="G46" s="1"/>
  <c r="H46" s="1"/>
  <c r="H17"/>
  <c r="H49"/>
  <c r="F51"/>
  <c r="F53" s="1"/>
  <c r="E51"/>
  <c r="H48"/>
  <c r="E53" l="1"/>
  <c r="H56" s="1"/>
  <c r="G52"/>
  <c r="H25"/>
  <c r="G47"/>
  <c r="H47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53" i="2" l="1"/>
  <c r="G34" i="1"/>
  <c r="F32"/>
  <c r="F34" s="1"/>
  <c r="D32"/>
  <c r="E34"/>
  <c r="D17"/>
  <c r="D12"/>
  <c r="H45" i="2" l="1"/>
  <c r="H51" s="1"/>
  <c r="H53" s="1"/>
  <c r="H55" s="1"/>
  <c r="D34" i="1"/>
</calcChain>
</file>

<file path=xl/sharedStrings.xml><?xml version="1.0" encoding="utf-8"?>
<sst xmlns="http://schemas.openxmlformats.org/spreadsheetml/2006/main" count="225" uniqueCount="127">
  <si>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</si>
  <si>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</si>
  <si>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</si>
  <si>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</si>
  <si>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</si>
  <si>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</si>
  <si>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</si>
  <si>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</si>
  <si>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</si>
  <si>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</si>
  <si>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</si>
  <si>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</si>
  <si>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</si>
  <si>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</si>
  <si>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</si>
  <si>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</si>
  <si>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</si>
  <si>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</si>
  <si>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</si>
  <si>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</si>
  <si>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</si>
  <si>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</si>
  <si>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</si>
  <si>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</si>
  <si>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</si>
  <si>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</si>
  <si>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</si>
  <si>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</si>
  <si>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</si>
  <si>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</si>
  <si>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</si>
  <si>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</si>
  <si>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</si>
  <si>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</si>
  <si>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</si>
  <si>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</si>
  <si>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</si>
  <si>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</si>
  <si>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</si>
  <si>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</si>
  <si>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</si>
  <si>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</si>
  <si>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</si>
  <si>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</si>
  <si>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</si>
  <si>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</si>
  <si>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</si>
  <si>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</si>
  <si>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</si>
  <si>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</si>
  <si>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</si>
  <si>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</si>
  <si>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</si>
  <si>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</si>
  <si>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</si>
  <si>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</si>
  <si>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</si>
  <si>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</si>
  <si>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</si>
  <si>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</si>
  <si>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</si>
  <si>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</si>
  <si>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</si>
  <si>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</si>
  <si>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</si>
  <si>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</si>
  <si>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</si>
  <si>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</si>
  <si>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</si>
  <si>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</si>
  <si>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</si>
  <si>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</si>
  <si>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</si>
  <si>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</si>
  <si>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</si>
  <si>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</si>
  <si>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</si>
  <si>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</si>
  <si>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</si>
  <si>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</si>
  <si>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</si>
  <si>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</si>
  <si>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</si>
  <si>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</si>
  <si>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</si>
  <si>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</si>
  <si>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</si>
  <si>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</si>
  <si>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</si>
  <si>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</si>
  <si>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</si>
  <si>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</si>
  <si>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</si>
  <si>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</si>
  <si>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</si>
  <si>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</si>
  <si>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</si>
  <si>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</si>
  <si>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</si>
  <si>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</si>
  <si>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</si>
  <si>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</si>
  <si>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</si>
  <si>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</si>
  <si>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</si>
  <si>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</si>
  <si>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</si>
  <si>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</si>
  <si>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</si>
  <si>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</si>
  <si>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</si>
  <si>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</si>
  <si>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</si>
  <si>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</si>
  <si>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обслуживание одпу теплоснабжения</t>
  </si>
  <si>
    <t>промывка, опрессовка системы отопления, ревизия теплового узла с покраской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</si>
  <si>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</si>
  <si>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</si>
  <si>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</si>
  <si>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завоз земли, цветов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</si>
  <si>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№21/1 по  ул. Краснофлотская , г. Корсакова                                                                                                                             С 01.08.2016г по 31.12.2016г                                                                                                                                          Обслуживание с 01 августа2016г (Собрание) ;     размер платы -23,5 руб. на 1 м2;                                       площадь помещения: 1067,18 м2</t>
  </si>
  <si>
    <t>ремонт кровли над кв. 16</t>
  </si>
  <si>
    <t>покупка урны</t>
  </si>
  <si>
    <t>сбор (%)               70.8%</t>
  </si>
  <si>
    <t>Управление  многоквартирным  домом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</si>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</sst>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8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70" t="s">
        <v>61</v>
      </c>
      <c r="B1" s="70"/>
      <c r="C1" s="70"/>
      <c r="D1" s="70"/>
      <c r="E1" s="70"/>
      <c r="F1" s="70"/>
      <c r="G1" s="70"/>
    </row>
    <row r="2" spans="1:8" ht="29.25" customHeight="1">
      <c r="A2" s="63" t="s">
        <v>60</v>
      </c>
      <c r="B2" s="63"/>
      <c r="C2" s="63"/>
      <c r="D2" s="63"/>
      <c r="E2" s="63"/>
      <c r="F2" s="63"/>
      <c r="G2" s="63"/>
    </row>
    <row r="3" spans="1:8" ht="15" customHeight="1">
      <c r="A3" s="76" t="s">
        <v>62</v>
      </c>
      <c r="B3" s="76"/>
      <c r="C3" s="76"/>
      <c r="D3" s="76"/>
      <c r="E3" s="76"/>
      <c r="F3" s="76"/>
      <c r="G3" s="76"/>
    </row>
    <row r="4" spans="1:8" ht="27.75" customHeight="1">
      <c r="A4" s="63" t="s">
        <v>63</v>
      </c>
      <c r="B4" s="63"/>
      <c r="C4" s="63"/>
      <c r="D4" s="63"/>
      <c r="E4" s="63"/>
      <c r="F4" s="63"/>
      <c r="G4" s="63"/>
    </row>
    <row r="5" spans="1:8" hidden="1">
      <c r="A5" s="64"/>
      <c r="B5" s="65"/>
      <c r="C5" s="65"/>
      <c r="D5" s="65"/>
      <c r="E5" s="65"/>
      <c r="F5" s="65"/>
      <c r="G5" s="65"/>
    </row>
    <row r="6" spans="1:8" ht="106.5" customHeight="1">
      <c r="A6" s="9" t="s">
        <v>0</v>
      </c>
      <c r="B6" s="60" t="s">
        <v>1</v>
      </c>
      <c r="C6" s="62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60" t="s">
        <v>9</v>
      </c>
      <c r="C7" s="61"/>
      <c r="D7" s="61"/>
      <c r="E7" s="61"/>
      <c r="F7" s="61"/>
      <c r="G7" s="62"/>
    </row>
    <row r="8" spans="1:8" ht="57.75" customHeight="1">
      <c r="A8" s="13" t="s">
        <v>33</v>
      </c>
      <c r="B8" s="60" t="s">
        <v>8</v>
      </c>
      <c r="C8" s="62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60" t="s">
        <v>64</v>
      </c>
      <c r="C9" s="77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60" t="s">
        <v>59</v>
      </c>
      <c r="C11" s="62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60" t="s">
        <v>13</v>
      </c>
      <c r="C12" s="62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72" t="s">
        <v>15</v>
      </c>
      <c r="C13" s="73"/>
      <c r="D13" s="73"/>
      <c r="E13" s="73"/>
      <c r="F13" s="73"/>
      <c r="G13" s="74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60" t="s">
        <v>17</v>
      </c>
      <c r="C15" s="62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66" t="s">
        <v>27</v>
      </c>
      <c r="C16" s="67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68" t="s">
        <v>18</v>
      </c>
      <c r="C17" s="69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60" t="s">
        <v>19</v>
      </c>
      <c r="C18" s="61"/>
      <c r="D18" s="61"/>
      <c r="E18" s="61"/>
      <c r="F18" s="61"/>
      <c r="G18" s="62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75" t="s">
        <v>32</v>
      </c>
      <c r="C32" s="75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71" t="s">
        <v>58</v>
      </c>
      <c r="C34" s="71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57" t="s">
        <v>53</v>
      </c>
      <c r="B35" s="57"/>
      <c r="C35" s="57"/>
      <c r="D35" s="57"/>
      <c r="E35" s="57"/>
      <c r="F35" s="57"/>
      <c r="G35" s="57"/>
    </row>
    <row r="36" spans="1:13">
      <c r="A36" s="58"/>
      <c r="B36" s="58"/>
      <c r="C36" s="58"/>
      <c r="D36" s="58"/>
      <c r="E36" s="58"/>
      <c r="F36" s="58"/>
      <c r="G36" s="58"/>
      <c r="M36" s="19"/>
    </row>
    <row r="37" spans="1:13">
      <c r="A37" s="58"/>
      <c r="B37" s="58"/>
      <c r="C37" s="58"/>
      <c r="D37" s="58"/>
      <c r="E37" s="58"/>
      <c r="F37" s="58"/>
      <c r="G37" s="58"/>
    </row>
    <row r="38" spans="1:13">
      <c r="A38" s="58"/>
      <c r="B38" s="58"/>
      <c r="C38" s="58"/>
      <c r="D38" s="58"/>
      <c r="E38" s="58"/>
      <c r="F38" s="58"/>
      <c r="G38" s="58"/>
    </row>
    <row r="39" spans="1:13">
      <c r="A39" s="59" t="s">
        <v>54</v>
      </c>
      <c r="B39" s="59"/>
      <c r="C39" s="59"/>
      <c r="D39" s="59"/>
      <c r="E39" s="59"/>
      <c r="F39" s="59"/>
      <c r="G39" s="59"/>
    </row>
    <row r="40" spans="1:13">
      <c r="A40" s="59"/>
      <c r="B40" s="59"/>
      <c r="C40" s="59"/>
      <c r="D40" s="59"/>
      <c r="E40" s="59"/>
      <c r="F40" s="59"/>
      <c r="G40" s="59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18" workbookViewId="0">
      <selection activeCell="G46" sqref="G46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7109375" style="32" customWidth="1"/>
    <col min="9" max="9" width="3" style="32" customWidth="1"/>
    <col min="10" max="10" width="17.42578125" style="32" customWidth="1"/>
    <col min="11" max="16384" width="9.140625" style="32"/>
  </cols>
  <sheetData>
    <row r="1" spans="1:16" ht="78.75" customHeight="1">
      <c r="A1" s="117" t="s">
        <v>120</v>
      </c>
      <c r="B1" s="117"/>
      <c r="C1" s="117"/>
      <c r="D1" s="117"/>
      <c r="E1" s="117"/>
      <c r="F1" s="117"/>
      <c r="G1" s="117"/>
      <c r="H1" s="117"/>
      <c r="I1" s="31"/>
      <c r="J1" s="31"/>
      <c r="K1" s="31"/>
      <c r="L1" s="31"/>
    </row>
    <row r="2" spans="1:16" ht="36" customHeight="1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6" ht="27" customHeight="1">
      <c r="A3" s="105" t="s">
        <v>111</v>
      </c>
      <c r="B3" s="107"/>
      <c r="C3" s="97" t="s">
        <v>92</v>
      </c>
      <c r="D3" s="98"/>
      <c r="E3" s="98"/>
      <c r="F3" s="98"/>
      <c r="G3" s="99"/>
      <c r="H3" s="28" t="s">
        <v>67</v>
      </c>
    </row>
    <row r="4" spans="1:16" ht="27" customHeight="1">
      <c r="A4" s="100" t="s">
        <v>117</v>
      </c>
      <c r="B4" s="100"/>
      <c r="C4" s="100"/>
      <c r="D4" s="100"/>
      <c r="E4" s="100"/>
      <c r="F4" s="100"/>
      <c r="G4" s="100"/>
      <c r="H4" s="101"/>
    </row>
    <row r="5" spans="1:16" ht="24.75" customHeight="1">
      <c r="A5" s="34" t="s">
        <v>68</v>
      </c>
      <c r="B5" s="41"/>
      <c r="C5" s="94" t="s">
        <v>8</v>
      </c>
      <c r="D5" s="95"/>
      <c r="E5" s="95"/>
      <c r="F5" s="95"/>
      <c r="G5" s="96"/>
      <c r="H5" s="44">
        <f>0.18*J29*J30</f>
        <v>960.46199999999999</v>
      </c>
    </row>
    <row r="6" spans="1:16" ht="15" customHeight="1">
      <c r="A6" s="34" t="s">
        <v>69</v>
      </c>
      <c r="B6" s="41"/>
      <c r="C6" s="102" t="s">
        <v>64</v>
      </c>
      <c r="D6" s="103"/>
      <c r="E6" s="103"/>
      <c r="F6" s="103"/>
      <c r="G6" s="104"/>
      <c r="H6" s="28"/>
    </row>
    <row r="7" spans="1:16">
      <c r="A7" s="33"/>
      <c r="B7" s="38"/>
      <c r="C7" s="87" t="s">
        <v>121</v>
      </c>
      <c r="D7" s="88"/>
      <c r="E7" s="88"/>
      <c r="F7" s="88"/>
      <c r="G7" s="89"/>
      <c r="H7" s="28">
        <v>3992.18</v>
      </c>
    </row>
    <row r="8" spans="1:16">
      <c r="A8" s="33"/>
      <c r="B8" s="38"/>
      <c r="C8" s="87" t="s">
        <v>114</v>
      </c>
      <c r="D8" s="88"/>
      <c r="E8" s="88"/>
      <c r="F8" s="88"/>
      <c r="G8" s="89"/>
      <c r="H8" s="28">
        <v>6600</v>
      </c>
    </row>
    <row r="9" spans="1:16">
      <c r="A9" s="33"/>
      <c r="B9" s="38"/>
      <c r="C9" s="87" t="s">
        <v>122</v>
      </c>
      <c r="D9" s="88"/>
      <c r="E9" s="88"/>
      <c r="F9" s="88"/>
      <c r="G9" s="89"/>
      <c r="H9" s="28">
        <v>3200</v>
      </c>
      <c r="J9" s="55" t="s">
        <v>126</v>
      </c>
    </row>
    <row r="10" spans="1:16">
      <c r="A10" s="33"/>
      <c r="B10" s="38"/>
      <c r="C10" s="87" t="s">
        <v>119</v>
      </c>
      <c r="D10" s="88"/>
      <c r="E10" s="88"/>
      <c r="F10" s="88"/>
      <c r="G10" s="89"/>
      <c r="H10" s="28">
        <v>2400</v>
      </c>
    </row>
    <row r="11" spans="1:16" ht="26.25" customHeight="1">
      <c r="A11" s="34" t="s">
        <v>70</v>
      </c>
      <c r="B11" s="41"/>
      <c r="C11" s="83" t="s">
        <v>59</v>
      </c>
      <c r="D11" s="84"/>
      <c r="E11" s="84"/>
      <c r="F11" s="84"/>
      <c r="G11" s="85"/>
      <c r="H11" s="27">
        <f>0.04*J29*J30</f>
        <v>213.43600000000004</v>
      </c>
    </row>
    <row r="12" spans="1:16" ht="15" customHeight="1">
      <c r="A12" s="105" t="s">
        <v>13</v>
      </c>
      <c r="B12" s="106"/>
      <c r="C12" s="106"/>
      <c r="D12" s="106"/>
      <c r="E12" s="106"/>
      <c r="F12" s="106"/>
      <c r="G12" s="107"/>
      <c r="H12" s="28">
        <f>SUM(H5:H11)</f>
        <v>17366.078000000001</v>
      </c>
    </row>
    <row r="13" spans="1:16" ht="24.75" customHeight="1">
      <c r="A13" s="100" t="s">
        <v>71</v>
      </c>
      <c r="B13" s="100"/>
      <c r="C13" s="100"/>
      <c r="D13" s="100"/>
      <c r="E13" s="100"/>
      <c r="F13" s="100"/>
      <c r="G13" s="100"/>
      <c r="H13" s="101"/>
    </row>
    <row r="14" spans="1:16" ht="27.75" customHeight="1">
      <c r="A14" s="34" t="s">
        <v>72</v>
      </c>
      <c r="B14" s="41"/>
      <c r="C14" s="83" t="s">
        <v>76</v>
      </c>
      <c r="D14" s="84"/>
      <c r="E14" s="84"/>
      <c r="F14" s="84"/>
      <c r="G14" s="85"/>
      <c r="H14" s="28" t="s">
        <v>67</v>
      </c>
    </row>
    <row r="15" spans="1:16" s="51" customFormat="1">
      <c r="A15" s="33"/>
      <c r="B15" s="38"/>
      <c r="C15" s="87"/>
      <c r="D15" s="88"/>
      <c r="E15" s="88"/>
      <c r="F15" s="88"/>
      <c r="G15" s="89"/>
      <c r="H15" s="28"/>
      <c r="P15" s="55" t="s">
        <v>126</v>
      </c>
    </row>
    <row r="16" spans="1:16">
      <c r="A16" s="33"/>
      <c r="B16" s="38"/>
      <c r="C16" s="87" t="s">
        <v>118</v>
      </c>
      <c r="D16" s="88"/>
      <c r="E16" s="88"/>
      <c r="F16" s="88"/>
      <c r="G16" s="89"/>
      <c r="H16" s="28">
        <f>0.7*J29*J30</f>
        <v>3735.1299999999997</v>
      </c>
    </row>
    <row r="17" spans="1:10">
      <c r="A17" s="33"/>
      <c r="B17" s="38"/>
      <c r="C17" s="87" t="s">
        <v>116</v>
      </c>
      <c r="D17" s="88"/>
      <c r="E17" s="88"/>
      <c r="F17" s="88"/>
      <c r="G17" s="89"/>
      <c r="H17" s="28">
        <f>SUM(H15:H16)</f>
        <v>3735.1299999999997</v>
      </c>
    </row>
    <row r="18" spans="1:10" ht="23.25" customHeight="1">
      <c r="A18" s="34" t="s">
        <v>73</v>
      </c>
      <c r="B18" s="41"/>
      <c r="C18" s="83" t="s">
        <v>77</v>
      </c>
      <c r="D18" s="84"/>
      <c r="E18" s="84"/>
      <c r="F18" s="84"/>
      <c r="G18" s="85"/>
      <c r="H18" s="28"/>
    </row>
    <row r="19" spans="1:10">
      <c r="A19" s="33"/>
      <c r="B19" s="38"/>
      <c r="C19" s="87" t="s">
        <v>115</v>
      </c>
      <c r="D19" s="88"/>
      <c r="E19" s="88"/>
      <c r="F19" s="88"/>
      <c r="G19" s="89"/>
      <c r="H19" s="28">
        <v>7945.11</v>
      </c>
    </row>
    <row r="20" spans="1:10">
      <c r="A20" s="33"/>
      <c r="B20" s="38"/>
      <c r="C20" s="87" t="s">
        <v>118</v>
      </c>
      <c r="D20" s="88"/>
      <c r="E20" s="88"/>
      <c r="F20" s="88"/>
      <c r="G20" s="89"/>
      <c r="H20" s="53">
        <f>0.96*J29*J30</f>
        <v>5122.4639999999999</v>
      </c>
    </row>
    <row r="21" spans="1:10">
      <c r="A21" s="33"/>
      <c r="B21" s="38"/>
      <c r="C21" s="87" t="s">
        <v>116</v>
      </c>
      <c r="D21" s="88"/>
      <c r="E21" s="88"/>
      <c r="F21" s="88"/>
      <c r="G21" s="89"/>
      <c r="H21" s="53">
        <f>SUM(H19:H20)</f>
        <v>13067.574000000001</v>
      </c>
    </row>
    <row r="22" spans="1:10" ht="24" customHeight="1">
      <c r="A22" s="34" t="s">
        <v>74</v>
      </c>
      <c r="B22" s="41"/>
      <c r="C22" s="83" t="s">
        <v>78</v>
      </c>
      <c r="D22" s="84"/>
      <c r="E22" s="84"/>
      <c r="F22" s="84"/>
      <c r="G22" s="85"/>
      <c r="H22" s="28"/>
    </row>
    <row r="23" spans="1:10">
      <c r="A23" s="108"/>
      <c r="B23" s="109"/>
      <c r="C23" s="88" t="s">
        <v>118</v>
      </c>
      <c r="D23" s="88"/>
      <c r="E23" s="88"/>
      <c r="F23" s="88"/>
      <c r="G23" s="89"/>
      <c r="H23" s="28">
        <f>0.64*J29*J30</f>
        <v>3414.9760000000006</v>
      </c>
    </row>
    <row r="24" spans="1:10" s="50" customFormat="1">
      <c r="A24" s="110"/>
      <c r="B24" s="111"/>
      <c r="C24" s="45"/>
      <c r="D24" s="45"/>
      <c r="E24" s="45" t="s">
        <v>116</v>
      </c>
      <c r="F24" s="45"/>
      <c r="G24" s="46"/>
      <c r="H24" s="35">
        <f>SUM(H23:H23)</f>
        <v>3414.9760000000006</v>
      </c>
    </row>
    <row r="25" spans="1:10" ht="15" customHeight="1">
      <c r="A25" s="105" t="s">
        <v>18</v>
      </c>
      <c r="B25" s="106"/>
      <c r="C25" s="106"/>
      <c r="D25" s="106"/>
      <c r="E25" s="106"/>
      <c r="F25" s="106"/>
      <c r="G25" s="107"/>
      <c r="H25" s="54">
        <f>H17+H21+H23</f>
        <v>20217.68</v>
      </c>
    </row>
    <row r="26" spans="1:10" ht="15" customHeight="1">
      <c r="A26" s="90" t="s">
        <v>75</v>
      </c>
      <c r="B26" s="90"/>
      <c r="C26" s="91"/>
      <c r="D26" s="91"/>
      <c r="E26" s="91"/>
      <c r="F26" s="91"/>
      <c r="G26" s="91"/>
      <c r="H26" s="92"/>
    </row>
    <row r="27" spans="1:10" ht="15" customHeight="1">
      <c r="A27" s="34" t="s">
        <v>79</v>
      </c>
      <c r="B27" s="41"/>
      <c r="C27" s="94" t="s">
        <v>20</v>
      </c>
      <c r="D27" s="95"/>
      <c r="E27" s="95"/>
      <c r="F27" s="95"/>
      <c r="G27" s="96"/>
      <c r="H27" s="22">
        <f>3.02*J29*J30</f>
        <v>16114.418000000001</v>
      </c>
    </row>
    <row r="28" spans="1:10" ht="15" customHeight="1">
      <c r="A28" s="34" t="s">
        <v>80</v>
      </c>
      <c r="B28" s="41"/>
      <c r="C28" s="94" t="s">
        <v>21</v>
      </c>
      <c r="D28" s="95"/>
      <c r="E28" s="95"/>
      <c r="F28" s="95"/>
      <c r="G28" s="96"/>
      <c r="H28" s="22">
        <f>0.33*J29*J30</f>
        <v>1760.8470000000002</v>
      </c>
    </row>
    <row r="29" spans="1:10" ht="15" customHeight="1">
      <c r="A29" s="33" t="s">
        <v>81</v>
      </c>
      <c r="B29" s="38"/>
      <c r="C29" s="94" t="s">
        <v>22</v>
      </c>
      <c r="D29" s="95"/>
      <c r="E29" s="95"/>
      <c r="F29" s="95"/>
      <c r="G29" s="96"/>
      <c r="H29" s="22">
        <f>0.02*J29*J30</f>
        <v>106.71800000000002</v>
      </c>
      <c r="J29" s="51">
        <v>1067.18</v>
      </c>
    </row>
    <row r="30" spans="1:10" ht="15" customHeight="1">
      <c r="A30" s="34" t="s">
        <v>81</v>
      </c>
      <c r="B30" s="41"/>
      <c r="C30" s="94" t="s">
        <v>23</v>
      </c>
      <c r="D30" s="95"/>
      <c r="E30" s="95"/>
      <c r="F30" s="95"/>
      <c r="G30" s="96"/>
      <c r="H30" s="22">
        <f>0.02*J29*J30</f>
        <v>106.71800000000002</v>
      </c>
      <c r="J30" s="32">
        <v>5</v>
      </c>
    </row>
    <row r="31" spans="1:10" ht="15" customHeight="1">
      <c r="A31" s="33" t="s">
        <v>82</v>
      </c>
      <c r="B31" s="38"/>
      <c r="C31" s="94" t="s">
        <v>3</v>
      </c>
      <c r="D31" s="95"/>
      <c r="E31" s="95"/>
      <c r="F31" s="95"/>
      <c r="G31" s="96"/>
      <c r="H31" s="22">
        <f>0.42*J29*J30</f>
        <v>2241.078</v>
      </c>
    </row>
    <row r="32" spans="1:10" ht="15" customHeight="1">
      <c r="A32" s="34" t="s">
        <v>83</v>
      </c>
      <c r="B32" s="41"/>
      <c r="C32" s="94" t="s">
        <v>25</v>
      </c>
      <c r="D32" s="95"/>
      <c r="E32" s="95"/>
      <c r="F32" s="95"/>
      <c r="G32" s="96"/>
      <c r="H32" s="22">
        <f>0.04*J29*J30</f>
        <v>213.43600000000004</v>
      </c>
    </row>
    <row r="33" spans="1:8" ht="15" customHeight="1">
      <c r="A33" s="33" t="s">
        <v>84</v>
      </c>
      <c r="B33" s="38"/>
      <c r="C33" s="94" t="s">
        <v>26</v>
      </c>
      <c r="D33" s="95"/>
      <c r="E33" s="95"/>
      <c r="F33" s="95"/>
      <c r="G33" s="96"/>
      <c r="H33" s="22">
        <f>1.05*J29*J30</f>
        <v>5602.6950000000015</v>
      </c>
    </row>
    <row r="34" spans="1:8" ht="15" customHeight="1">
      <c r="A34" s="34" t="s">
        <v>85</v>
      </c>
      <c r="B34" s="41"/>
      <c r="C34" s="94" t="s">
        <v>52</v>
      </c>
      <c r="D34" s="95"/>
      <c r="E34" s="95"/>
      <c r="F34" s="95"/>
      <c r="G34" s="96"/>
      <c r="H34" s="22">
        <v>0</v>
      </c>
    </row>
    <row r="35" spans="1:8" ht="15" customHeight="1">
      <c r="A35" s="33" t="s">
        <v>86</v>
      </c>
      <c r="B35" s="38"/>
      <c r="C35" s="94" t="s">
        <v>6</v>
      </c>
      <c r="D35" s="95"/>
      <c r="E35" s="95"/>
      <c r="F35" s="95"/>
      <c r="G35" s="96"/>
      <c r="H35" s="22">
        <f>0.23*J29*J30</f>
        <v>1227.2570000000001</v>
      </c>
    </row>
    <row r="36" spans="1:8" ht="15" customHeight="1">
      <c r="A36" s="34" t="s">
        <v>87</v>
      </c>
      <c r="B36" s="41"/>
      <c r="C36" s="94" t="s">
        <v>28</v>
      </c>
      <c r="D36" s="95"/>
      <c r="E36" s="95"/>
      <c r="F36" s="95"/>
      <c r="G36" s="96"/>
      <c r="H36" s="22">
        <f>0.16*J29*J30</f>
        <v>853.74400000000014</v>
      </c>
    </row>
    <row r="37" spans="1:8" ht="15" customHeight="1">
      <c r="A37" s="33" t="s">
        <v>88</v>
      </c>
      <c r="B37" s="38"/>
      <c r="C37" s="94" t="s">
        <v>51</v>
      </c>
      <c r="D37" s="95"/>
      <c r="E37" s="95"/>
      <c r="F37" s="95"/>
      <c r="G37" s="96"/>
      <c r="H37" s="22">
        <f>0.1*J29*J30</f>
        <v>533.59000000000015</v>
      </c>
    </row>
    <row r="38" spans="1:8" ht="15" customHeight="1">
      <c r="A38" s="34" t="s">
        <v>89</v>
      </c>
      <c r="B38" s="41"/>
      <c r="C38" s="94" t="s">
        <v>30</v>
      </c>
      <c r="D38" s="95"/>
      <c r="E38" s="95"/>
      <c r="F38" s="95"/>
      <c r="G38" s="96"/>
      <c r="H38" s="22">
        <f>2*J29*J30</f>
        <v>10671.800000000001</v>
      </c>
    </row>
    <row r="39" spans="1:8" ht="15" customHeight="1">
      <c r="A39" s="33" t="s">
        <v>90</v>
      </c>
      <c r="B39" s="38"/>
      <c r="C39" s="94" t="s">
        <v>31</v>
      </c>
      <c r="D39" s="95"/>
      <c r="E39" s="95"/>
      <c r="F39" s="95"/>
      <c r="G39" s="96"/>
      <c r="H39" s="22">
        <f>1*J29*J30</f>
        <v>5335.9000000000005</v>
      </c>
    </row>
    <row r="40" spans="1:8" ht="15" customHeight="1">
      <c r="A40" s="42" t="s">
        <v>91</v>
      </c>
      <c r="B40" s="43"/>
      <c r="C40" s="112" t="s">
        <v>124</v>
      </c>
      <c r="D40" s="113"/>
      <c r="E40" s="113"/>
      <c r="F40" s="113"/>
      <c r="G40" s="114"/>
      <c r="H40" s="56">
        <f>4.98*J30*J29</f>
        <v>26572.782000000003</v>
      </c>
    </row>
    <row r="41" spans="1:8" ht="15" customHeight="1">
      <c r="A41" s="105" t="s">
        <v>32</v>
      </c>
      <c r="B41" s="106"/>
      <c r="C41" s="106"/>
      <c r="D41" s="106"/>
      <c r="E41" s="106"/>
      <c r="F41" s="106"/>
      <c r="G41" s="107"/>
      <c r="H41" s="52" t="s">
        <v>125</v>
      </c>
    </row>
    <row r="43" spans="1:8" ht="15" customHeight="1">
      <c r="A43" s="79" t="s">
        <v>93</v>
      </c>
      <c r="B43" s="79"/>
      <c r="C43" s="79"/>
      <c r="D43" s="79"/>
      <c r="E43" s="79"/>
      <c r="F43" s="79"/>
      <c r="G43" s="79"/>
      <c r="H43" s="79"/>
    </row>
    <row r="44" spans="1:8">
      <c r="A44" s="93" t="s">
        <v>94</v>
      </c>
      <c r="B44" s="93"/>
      <c r="C44" s="93"/>
      <c r="D44" s="93"/>
      <c r="E44" s="29" t="s">
        <v>95</v>
      </c>
      <c r="F44" s="29" t="s">
        <v>96</v>
      </c>
      <c r="G44" s="29" t="s">
        <v>97</v>
      </c>
      <c r="H44" s="29" t="s">
        <v>98</v>
      </c>
    </row>
    <row r="45" spans="1:8">
      <c r="A45" s="82" t="s">
        <v>99</v>
      </c>
      <c r="B45" s="82"/>
      <c r="C45" s="82"/>
      <c r="D45" s="82"/>
      <c r="E45" s="53">
        <v>71341.05</v>
      </c>
      <c r="F45" s="28">
        <v>50413.9</v>
      </c>
      <c r="G45" s="53">
        <v>71340.98</v>
      </c>
      <c r="H45" s="28">
        <f>F45-G45</f>
        <v>-20927.079999999994</v>
      </c>
    </row>
    <row r="46" spans="1:8">
      <c r="A46" s="82" t="s">
        <v>100</v>
      </c>
      <c r="B46" s="82"/>
      <c r="C46" s="82"/>
      <c r="D46" s="82"/>
      <c r="E46" s="28">
        <v>15687.65</v>
      </c>
      <c r="F46" s="28">
        <v>11022.66</v>
      </c>
      <c r="G46" s="28">
        <f>H12</f>
        <v>17366.078000000001</v>
      </c>
      <c r="H46" s="28">
        <f>F46-G46</f>
        <v>-6343.4180000000015</v>
      </c>
    </row>
    <row r="47" spans="1:8">
      <c r="A47" s="82" t="s">
        <v>101</v>
      </c>
      <c r="B47" s="82"/>
      <c r="C47" s="82"/>
      <c r="D47" s="82"/>
      <c r="E47" s="28">
        <v>7897.15</v>
      </c>
      <c r="F47" s="28">
        <v>5517.98</v>
      </c>
      <c r="G47" s="28">
        <f>H17</f>
        <v>3735.1299999999997</v>
      </c>
      <c r="H47" s="28">
        <f>F47-G47</f>
        <v>1782.85</v>
      </c>
    </row>
    <row r="48" spans="1:8">
      <c r="A48" s="82" t="s">
        <v>102</v>
      </c>
      <c r="B48" s="82"/>
      <c r="C48" s="82"/>
      <c r="D48" s="82"/>
      <c r="E48" s="28">
        <v>22517.55</v>
      </c>
      <c r="F48" s="28">
        <v>16294.65</v>
      </c>
      <c r="G48" s="53">
        <f>H21</f>
        <v>13067.574000000001</v>
      </c>
      <c r="H48" s="28">
        <f>F48-G48</f>
        <v>3227.0759999999991</v>
      </c>
    </row>
    <row r="49" spans="1:8">
      <c r="A49" s="82" t="s">
        <v>104</v>
      </c>
      <c r="B49" s="82"/>
      <c r="C49" s="82"/>
      <c r="D49" s="82"/>
      <c r="E49" s="28">
        <v>7950.55</v>
      </c>
      <c r="F49" s="28">
        <v>5553.35</v>
      </c>
      <c r="G49" s="28">
        <f>H24</f>
        <v>3414.9760000000006</v>
      </c>
      <c r="H49" s="28">
        <f>F49-G49</f>
        <v>2138.3739999999998</v>
      </c>
    </row>
    <row r="50" spans="1:8">
      <c r="A50" s="82"/>
      <c r="B50" s="82"/>
      <c r="C50" s="82"/>
      <c r="D50" s="82"/>
      <c r="E50" s="28"/>
      <c r="F50" s="28"/>
      <c r="G50" s="28"/>
      <c r="H50" s="28"/>
    </row>
    <row r="51" spans="1:8">
      <c r="A51" s="83" t="s">
        <v>105</v>
      </c>
      <c r="B51" s="84"/>
      <c r="C51" s="84"/>
      <c r="D51" s="85"/>
      <c r="E51" s="28">
        <f>SUM(E45:E50)</f>
        <v>125393.95</v>
      </c>
      <c r="F51" s="28">
        <f>SUM(F45:F50)</f>
        <v>88802.54</v>
      </c>
      <c r="G51" s="28"/>
      <c r="H51" s="53">
        <f>SUM(H45:H50)</f>
        <v>-20122.198</v>
      </c>
    </row>
    <row r="52" spans="1:8" ht="24" customHeight="1">
      <c r="A52" s="83" t="s">
        <v>106</v>
      </c>
      <c r="B52" s="84"/>
      <c r="C52" s="84"/>
      <c r="D52" s="85"/>
      <c r="E52" s="28"/>
      <c r="F52" s="28"/>
      <c r="G52" s="53">
        <f>E51/100</f>
        <v>1253.9395</v>
      </c>
      <c r="H52" s="28"/>
    </row>
    <row r="53" spans="1:8">
      <c r="A53" s="82" t="s">
        <v>107</v>
      </c>
      <c r="B53" s="82"/>
      <c r="C53" s="82"/>
      <c r="D53" s="82"/>
      <c r="E53" s="28">
        <f>SUM(E51)</f>
        <v>125393.95</v>
      </c>
      <c r="F53" s="28">
        <f>SUM(F51)</f>
        <v>88802.54</v>
      </c>
      <c r="G53" s="53">
        <f>SUM(G45:G52)</f>
        <v>110178.67749999998</v>
      </c>
      <c r="H53" s="28">
        <f>H51</f>
        <v>-20122.198</v>
      </c>
    </row>
    <row r="54" spans="1:8">
      <c r="A54" s="86" t="s">
        <v>123</v>
      </c>
      <c r="B54" s="86"/>
      <c r="C54" s="86"/>
      <c r="D54" s="86"/>
      <c r="E54" s="86"/>
      <c r="F54" s="86"/>
      <c r="G54" s="86"/>
      <c r="H54" s="86"/>
    </row>
    <row r="55" spans="1:8">
      <c r="A55" s="78" t="s">
        <v>109</v>
      </c>
      <c r="B55" s="78"/>
      <c r="C55" s="78"/>
      <c r="D55" s="78"/>
      <c r="E55" s="78"/>
      <c r="F55" s="78"/>
      <c r="G55" s="78"/>
      <c r="H55" s="28">
        <f>H53</f>
        <v>-20122.198</v>
      </c>
    </row>
    <row r="56" spans="1:8">
      <c r="A56" s="78" t="s">
        <v>110</v>
      </c>
      <c r="B56" s="78"/>
      <c r="C56" s="78"/>
      <c r="D56" s="78"/>
      <c r="E56" s="78"/>
      <c r="F56" s="78"/>
      <c r="G56" s="78"/>
      <c r="H56" s="28">
        <f>E53-F53</f>
        <v>36591.410000000003</v>
      </c>
    </row>
    <row r="59" spans="1:8">
      <c r="A59" s="80"/>
      <c r="B59" s="80"/>
      <c r="C59" s="80"/>
      <c r="D59" s="80"/>
      <c r="E59" s="80"/>
      <c r="F59" s="81"/>
      <c r="G59" s="81"/>
      <c r="H59" s="81"/>
    </row>
  </sheetData>
  <mergeCells count="58">
    <mergeCell ref="C15:G15"/>
    <mergeCell ref="A2:H2"/>
    <mergeCell ref="A3:B3"/>
    <mergeCell ref="A1:H1"/>
    <mergeCell ref="A4:H4"/>
    <mergeCell ref="C11:G11"/>
    <mergeCell ref="A12:G12"/>
    <mergeCell ref="C14:G14"/>
    <mergeCell ref="A23:B24"/>
    <mergeCell ref="C40:G40"/>
    <mergeCell ref="C30:G30"/>
    <mergeCell ref="C31:G31"/>
    <mergeCell ref="C32:G32"/>
    <mergeCell ref="C33:G33"/>
    <mergeCell ref="C39:G39"/>
    <mergeCell ref="C34:G34"/>
    <mergeCell ref="C35:G35"/>
    <mergeCell ref="C36:G36"/>
    <mergeCell ref="C37:G37"/>
    <mergeCell ref="C38:G38"/>
    <mergeCell ref="C29:G29"/>
    <mergeCell ref="C23:G23"/>
    <mergeCell ref="C17:G17"/>
    <mergeCell ref="C18:G18"/>
    <mergeCell ref="C19:G19"/>
    <mergeCell ref="C20:G20"/>
    <mergeCell ref="C22:G22"/>
    <mergeCell ref="C16:G16"/>
    <mergeCell ref="A26:H26"/>
    <mergeCell ref="A44:D44"/>
    <mergeCell ref="C5:G5"/>
    <mergeCell ref="C3:G3"/>
    <mergeCell ref="C7:G7"/>
    <mergeCell ref="C8:G8"/>
    <mergeCell ref="C9:G9"/>
    <mergeCell ref="A13:H13"/>
    <mergeCell ref="C21:G21"/>
    <mergeCell ref="C10:G10"/>
    <mergeCell ref="C6:G6"/>
    <mergeCell ref="A41:G41"/>
    <mergeCell ref="A25:G25"/>
    <mergeCell ref="C27:G27"/>
    <mergeCell ref="C28:G28"/>
    <mergeCell ref="A56:G56"/>
    <mergeCell ref="A43:H43"/>
    <mergeCell ref="A59:E59"/>
    <mergeCell ref="F59:H59"/>
    <mergeCell ref="A50:D50"/>
    <mergeCell ref="A51:D51"/>
    <mergeCell ref="A53:D53"/>
    <mergeCell ref="A52:D52"/>
    <mergeCell ref="A54:H54"/>
    <mergeCell ref="A49:D49"/>
    <mergeCell ref="A45:D45"/>
    <mergeCell ref="A46:D46"/>
    <mergeCell ref="A47:D47"/>
    <mergeCell ref="A48:D48"/>
    <mergeCell ref="A55:G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31"/>
      <c r="J1" s="31"/>
      <c r="K1" s="31"/>
      <c r="L1" s="31"/>
    </row>
    <row r="2" spans="1:12" ht="36" customHeight="1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2" ht="27" customHeight="1">
      <c r="A3" s="105" t="s">
        <v>111</v>
      </c>
      <c r="B3" s="107"/>
      <c r="C3" s="97" t="s">
        <v>92</v>
      </c>
      <c r="D3" s="98"/>
      <c r="E3" s="98"/>
      <c r="F3" s="98"/>
      <c r="G3" s="99"/>
      <c r="H3" s="28" t="s">
        <v>67</v>
      </c>
    </row>
    <row r="4" spans="1:12" ht="27" customHeight="1">
      <c r="A4" s="100" t="s">
        <v>9</v>
      </c>
      <c r="B4" s="100"/>
      <c r="C4" s="100"/>
      <c r="D4" s="100"/>
      <c r="E4" s="100"/>
      <c r="F4" s="100"/>
      <c r="G4" s="100"/>
      <c r="H4" s="101"/>
    </row>
    <row r="5" spans="1:12" ht="24.75" customHeight="1">
      <c r="A5" s="34" t="s">
        <v>68</v>
      </c>
      <c r="B5" s="41"/>
      <c r="C5" s="94" t="s">
        <v>8</v>
      </c>
      <c r="D5" s="95"/>
      <c r="E5" s="95"/>
      <c r="F5" s="95"/>
      <c r="G5" s="96"/>
      <c r="H5" s="37"/>
    </row>
    <row r="6" spans="1:12" ht="15" customHeight="1">
      <c r="A6" s="34" t="s">
        <v>69</v>
      </c>
      <c r="B6" s="41"/>
      <c r="C6" s="102" t="s">
        <v>64</v>
      </c>
      <c r="D6" s="103"/>
      <c r="E6" s="103"/>
      <c r="F6" s="103"/>
      <c r="G6" s="104"/>
      <c r="H6" s="28"/>
    </row>
    <row r="7" spans="1:12">
      <c r="A7" s="33"/>
      <c r="B7" s="38"/>
      <c r="C7" s="87"/>
      <c r="D7" s="88"/>
      <c r="E7" s="88"/>
      <c r="F7" s="88"/>
      <c r="G7" s="89"/>
      <c r="H7" s="28"/>
    </row>
    <row r="8" spans="1:12">
      <c r="A8" s="33"/>
      <c r="B8" s="38"/>
      <c r="C8" s="87"/>
      <c r="D8" s="88"/>
      <c r="E8" s="88"/>
      <c r="F8" s="88"/>
      <c r="G8" s="89"/>
      <c r="H8" s="28"/>
    </row>
    <row r="9" spans="1:12">
      <c r="A9" s="33"/>
      <c r="B9" s="38"/>
      <c r="C9" s="87"/>
      <c r="D9" s="88"/>
      <c r="E9" s="88"/>
      <c r="F9" s="88"/>
      <c r="G9" s="89"/>
      <c r="H9" s="28"/>
    </row>
    <row r="10" spans="1:12">
      <c r="A10" s="33"/>
      <c r="B10" s="38"/>
      <c r="C10" s="87"/>
      <c r="D10" s="88"/>
      <c r="E10" s="88"/>
      <c r="F10" s="88"/>
      <c r="G10" s="89"/>
      <c r="H10" s="28"/>
    </row>
    <row r="11" spans="1:12">
      <c r="A11" s="33"/>
      <c r="B11" s="38"/>
      <c r="C11" s="87"/>
      <c r="D11" s="88"/>
      <c r="E11" s="88"/>
      <c r="F11" s="88"/>
      <c r="G11" s="89"/>
      <c r="H11" s="28"/>
    </row>
    <row r="12" spans="1:12">
      <c r="A12" s="33"/>
      <c r="B12" s="38"/>
      <c r="C12" s="87"/>
      <c r="D12" s="88"/>
      <c r="E12" s="88"/>
      <c r="F12" s="88"/>
      <c r="G12" s="89"/>
      <c r="H12" s="28"/>
    </row>
    <row r="13" spans="1:12">
      <c r="A13" s="33"/>
      <c r="B13" s="38"/>
      <c r="C13" s="87"/>
      <c r="D13" s="88"/>
      <c r="E13" s="88"/>
      <c r="F13" s="88"/>
      <c r="G13" s="89"/>
      <c r="H13" s="28"/>
    </row>
    <row r="14" spans="1:12">
      <c r="A14" s="33"/>
      <c r="B14" s="38"/>
      <c r="C14" s="87"/>
      <c r="D14" s="88"/>
      <c r="E14" s="88"/>
      <c r="F14" s="88"/>
      <c r="G14" s="89"/>
      <c r="H14" s="28"/>
    </row>
    <row r="15" spans="1:12">
      <c r="A15" s="33"/>
      <c r="B15" s="38"/>
      <c r="C15" s="87"/>
      <c r="D15" s="88"/>
      <c r="E15" s="88"/>
      <c r="F15" s="88"/>
      <c r="G15" s="89"/>
      <c r="H15" s="28"/>
    </row>
    <row r="16" spans="1:12">
      <c r="A16" s="33"/>
      <c r="B16" s="38"/>
      <c r="C16" s="87"/>
      <c r="D16" s="88"/>
      <c r="E16" s="88"/>
      <c r="F16" s="88"/>
      <c r="G16" s="89"/>
      <c r="H16" s="28"/>
    </row>
    <row r="17" spans="1:8">
      <c r="A17" s="34" t="s">
        <v>70</v>
      </c>
      <c r="B17" s="41"/>
      <c r="C17" s="83" t="s">
        <v>59</v>
      </c>
      <c r="D17" s="84"/>
      <c r="E17" s="84"/>
      <c r="F17" s="84"/>
      <c r="G17" s="85"/>
      <c r="H17" s="27"/>
    </row>
    <row r="18" spans="1:8">
      <c r="A18" s="105" t="s">
        <v>13</v>
      </c>
      <c r="B18" s="106"/>
      <c r="C18" s="106"/>
      <c r="D18" s="106"/>
      <c r="E18" s="106"/>
      <c r="F18" s="106"/>
      <c r="G18" s="107"/>
      <c r="H18" s="28"/>
    </row>
    <row r="19" spans="1:8">
      <c r="A19" s="100" t="s">
        <v>71</v>
      </c>
      <c r="B19" s="100"/>
      <c r="C19" s="100"/>
      <c r="D19" s="100"/>
      <c r="E19" s="100"/>
      <c r="F19" s="100"/>
      <c r="G19" s="100"/>
      <c r="H19" s="101"/>
    </row>
    <row r="20" spans="1:8">
      <c r="A20" s="34" t="s">
        <v>72</v>
      </c>
      <c r="B20" s="41"/>
      <c r="C20" s="83" t="s">
        <v>76</v>
      </c>
      <c r="D20" s="84"/>
      <c r="E20" s="84"/>
      <c r="F20" s="84"/>
      <c r="G20" s="85"/>
      <c r="H20" s="28" t="s">
        <v>67</v>
      </c>
    </row>
    <row r="21" spans="1:8">
      <c r="A21" s="33"/>
      <c r="B21" s="38"/>
      <c r="C21" s="87"/>
      <c r="D21" s="88"/>
      <c r="E21" s="88"/>
      <c r="F21" s="88"/>
      <c r="G21" s="89"/>
      <c r="H21" s="28"/>
    </row>
    <row r="22" spans="1:8">
      <c r="A22" s="33"/>
      <c r="B22" s="38"/>
      <c r="C22" s="87"/>
      <c r="D22" s="88"/>
      <c r="E22" s="88"/>
      <c r="F22" s="88"/>
      <c r="G22" s="89"/>
      <c r="H22" s="28"/>
    </row>
    <row r="23" spans="1:8">
      <c r="A23" s="33"/>
      <c r="B23" s="38"/>
      <c r="C23" s="87"/>
      <c r="D23" s="88"/>
      <c r="E23" s="88"/>
      <c r="F23" s="88"/>
      <c r="G23" s="89"/>
      <c r="H23" s="28"/>
    </row>
    <row r="24" spans="1:8">
      <c r="A24" s="34" t="s">
        <v>73</v>
      </c>
      <c r="B24" s="41"/>
      <c r="C24" s="83" t="s">
        <v>77</v>
      </c>
      <c r="D24" s="84"/>
      <c r="E24" s="84"/>
      <c r="F24" s="84"/>
      <c r="G24" s="85"/>
      <c r="H24" s="28"/>
    </row>
    <row r="25" spans="1:8">
      <c r="A25" s="33"/>
      <c r="B25" s="38"/>
      <c r="C25" s="87"/>
      <c r="D25" s="88"/>
      <c r="E25" s="88"/>
      <c r="F25" s="88"/>
      <c r="G25" s="89"/>
      <c r="H25" s="28"/>
    </row>
    <row r="26" spans="1:8">
      <c r="A26" s="33"/>
      <c r="B26" s="38"/>
      <c r="C26" s="87"/>
      <c r="D26" s="88"/>
      <c r="E26" s="88"/>
      <c r="F26" s="88"/>
      <c r="G26" s="89"/>
      <c r="H26" s="28"/>
    </row>
    <row r="27" spans="1:8">
      <c r="A27" s="33"/>
      <c r="B27" s="38"/>
      <c r="C27" s="87"/>
      <c r="D27" s="88"/>
      <c r="E27" s="88"/>
      <c r="F27" s="88"/>
      <c r="G27" s="89"/>
      <c r="H27" s="28"/>
    </row>
    <row r="28" spans="1:8">
      <c r="A28" s="34" t="s">
        <v>74</v>
      </c>
      <c r="B28" s="41"/>
      <c r="C28" s="83" t="s">
        <v>78</v>
      </c>
      <c r="D28" s="84"/>
      <c r="E28" s="84"/>
      <c r="F28" s="84"/>
      <c r="G28" s="85"/>
      <c r="H28" s="28"/>
    </row>
    <row r="29" spans="1:8">
      <c r="A29" s="33"/>
      <c r="B29" s="38"/>
      <c r="C29" s="87"/>
      <c r="D29" s="88"/>
      <c r="E29" s="88"/>
      <c r="F29" s="88"/>
      <c r="G29" s="89"/>
      <c r="H29" s="28"/>
    </row>
    <row r="30" spans="1:8">
      <c r="A30" s="33"/>
      <c r="B30" s="38"/>
      <c r="C30" s="87"/>
      <c r="D30" s="88"/>
      <c r="E30" s="88"/>
      <c r="F30" s="88"/>
      <c r="G30" s="89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5" t="s">
        <v>18</v>
      </c>
      <c r="B33" s="106"/>
      <c r="C33" s="106"/>
      <c r="D33" s="106"/>
      <c r="E33" s="106"/>
      <c r="F33" s="106"/>
      <c r="G33" s="107"/>
      <c r="H33" s="35"/>
    </row>
    <row r="34" spans="1:8">
      <c r="A34" s="90" t="s">
        <v>75</v>
      </c>
      <c r="B34" s="90"/>
      <c r="C34" s="91"/>
      <c r="D34" s="91"/>
      <c r="E34" s="91"/>
      <c r="F34" s="91"/>
      <c r="G34" s="91"/>
      <c r="H34" s="92"/>
    </row>
    <row r="35" spans="1:8">
      <c r="A35" s="34" t="s">
        <v>79</v>
      </c>
      <c r="B35" s="41"/>
      <c r="C35" s="94" t="s">
        <v>20</v>
      </c>
      <c r="D35" s="95"/>
      <c r="E35" s="95"/>
      <c r="F35" s="95"/>
      <c r="G35" s="96"/>
      <c r="H35" s="28"/>
    </row>
    <row r="36" spans="1:8">
      <c r="A36" s="34" t="s">
        <v>80</v>
      </c>
      <c r="B36" s="41"/>
      <c r="C36" s="94" t="s">
        <v>21</v>
      </c>
      <c r="D36" s="95"/>
      <c r="E36" s="95"/>
      <c r="F36" s="95"/>
      <c r="G36" s="96"/>
      <c r="H36" s="28"/>
    </row>
    <row r="37" spans="1:8">
      <c r="A37" s="33" t="s">
        <v>81</v>
      </c>
      <c r="B37" s="38"/>
      <c r="C37" s="94" t="s">
        <v>22</v>
      </c>
      <c r="D37" s="95"/>
      <c r="E37" s="95"/>
      <c r="F37" s="95"/>
      <c r="G37" s="96"/>
      <c r="H37" s="28"/>
    </row>
    <row r="38" spans="1:8">
      <c r="A38" s="34" t="s">
        <v>81</v>
      </c>
      <c r="B38" s="41"/>
      <c r="C38" s="94" t="s">
        <v>23</v>
      </c>
      <c r="D38" s="95"/>
      <c r="E38" s="95"/>
      <c r="F38" s="95"/>
      <c r="G38" s="96"/>
      <c r="H38" s="28"/>
    </row>
    <row r="39" spans="1:8">
      <c r="A39" s="33" t="s">
        <v>82</v>
      </c>
      <c r="B39" s="38"/>
      <c r="C39" s="94" t="s">
        <v>3</v>
      </c>
      <c r="D39" s="95"/>
      <c r="E39" s="95"/>
      <c r="F39" s="95"/>
      <c r="G39" s="96"/>
      <c r="H39" s="28"/>
    </row>
    <row r="40" spans="1:8">
      <c r="A40" s="34" t="s">
        <v>83</v>
      </c>
      <c r="B40" s="41"/>
      <c r="C40" s="94" t="s">
        <v>25</v>
      </c>
      <c r="D40" s="95"/>
      <c r="E40" s="95"/>
      <c r="F40" s="95"/>
      <c r="G40" s="96"/>
      <c r="H40" s="28"/>
    </row>
    <row r="41" spans="1:8">
      <c r="A41" s="33" t="s">
        <v>84</v>
      </c>
      <c r="B41" s="38"/>
      <c r="C41" s="94" t="s">
        <v>26</v>
      </c>
      <c r="D41" s="95"/>
      <c r="E41" s="95"/>
      <c r="F41" s="95"/>
      <c r="G41" s="96"/>
      <c r="H41" s="28"/>
    </row>
    <row r="42" spans="1:8">
      <c r="A42" s="34" t="s">
        <v>85</v>
      </c>
      <c r="B42" s="41"/>
      <c r="C42" s="94" t="s">
        <v>52</v>
      </c>
      <c r="D42" s="95"/>
      <c r="E42" s="95"/>
      <c r="F42" s="95"/>
      <c r="G42" s="96"/>
      <c r="H42" s="28"/>
    </row>
    <row r="43" spans="1:8">
      <c r="A43" s="33" t="s">
        <v>86</v>
      </c>
      <c r="B43" s="38"/>
      <c r="C43" s="94" t="s">
        <v>6</v>
      </c>
      <c r="D43" s="95"/>
      <c r="E43" s="95"/>
      <c r="F43" s="95"/>
      <c r="G43" s="96"/>
      <c r="H43" s="28"/>
    </row>
    <row r="44" spans="1:8">
      <c r="A44" s="34" t="s">
        <v>87</v>
      </c>
      <c r="B44" s="41"/>
      <c r="C44" s="94" t="s">
        <v>28</v>
      </c>
      <c r="D44" s="95"/>
      <c r="E44" s="95"/>
      <c r="F44" s="95"/>
      <c r="G44" s="96"/>
      <c r="H44" s="28"/>
    </row>
    <row r="45" spans="1:8">
      <c r="A45" s="33" t="s">
        <v>88</v>
      </c>
      <c r="B45" s="38"/>
      <c r="C45" s="94" t="s">
        <v>51</v>
      </c>
      <c r="D45" s="95"/>
      <c r="E45" s="95"/>
      <c r="F45" s="95"/>
      <c r="G45" s="96"/>
      <c r="H45" s="28"/>
    </row>
    <row r="46" spans="1:8">
      <c r="A46" s="34" t="s">
        <v>89</v>
      </c>
      <c r="B46" s="41"/>
      <c r="C46" s="94" t="s">
        <v>30</v>
      </c>
      <c r="D46" s="95"/>
      <c r="E46" s="95"/>
      <c r="F46" s="95"/>
      <c r="G46" s="96"/>
      <c r="H46" s="28"/>
    </row>
    <row r="47" spans="1:8">
      <c r="A47" s="33" t="s">
        <v>90</v>
      </c>
      <c r="B47" s="38"/>
      <c r="C47" s="94" t="s">
        <v>31</v>
      </c>
      <c r="D47" s="95"/>
      <c r="E47" s="95"/>
      <c r="F47" s="95"/>
      <c r="G47" s="96"/>
      <c r="H47" s="28"/>
    </row>
    <row r="48" spans="1:8" ht="24">
      <c r="A48" s="42" t="s">
        <v>91</v>
      </c>
      <c r="B48" s="43"/>
      <c r="C48" s="112" t="s">
        <v>57</v>
      </c>
      <c r="D48" s="113"/>
      <c r="E48" s="113"/>
      <c r="F48" s="113"/>
      <c r="G48" s="114"/>
      <c r="H48" s="28"/>
    </row>
    <row r="49" spans="1:8">
      <c r="A49" s="105" t="s">
        <v>32</v>
      </c>
      <c r="B49" s="106"/>
      <c r="C49" s="106"/>
      <c r="D49" s="106"/>
      <c r="E49" s="106"/>
      <c r="F49" s="106"/>
      <c r="G49" s="107"/>
      <c r="H49" s="36"/>
    </row>
    <row r="51" spans="1:8">
      <c r="A51" s="79" t="s">
        <v>93</v>
      </c>
      <c r="B51" s="79"/>
      <c r="C51" s="79"/>
      <c r="D51" s="79"/>
      <c r="E51" s="79"/>
      <c r="F51" s="79"/>
      <c r="G51" s="79"/>
      <c r="H51" s="79"/>
    </row>
    <row r="52" spans="1:8">
      <c r="A52" s="93" t="s">
        <v>94</v>
      </c>
      <c r="B52" s="93"/>
      <c r="C52" s="93"/>
      <c r="D52" s="93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82" t="s">
        <v>99</v>
      </c>
      <c r="B53" s="82"/>
      <c r="C53" s="82"/>
      <c r="D53" s="82"/>
      <c r="E53" s="28"/>
      <c r="F53" s="28"/>
      <c r="G53" s="28"/>
      <c r="H53" s="28"/>
    </row>
    <row r="54" spans="1:8">
      <c r="A54" s="82" t="s">
        <v>100</v>
      </c>
      <c r="B54" s="82"/>
      <c r="C54" s="82"/>
      <c r="D54" s="82"/>
      <c r="E54" s="28"/>
      <c r="F54" s="28"/>
      <c r="G54" s="28"/>
      <c r="H54" s="28"/>
    </row>
    <row r="55" spans="1:8">
      <c r="A55" s="82" t="s">
        <v>101</v>
      </c>
      <c r="B55" s="82"/>
      <c r="C55" s="82"/>
      <c r="D55" s="82"/>
      <c r="E55" s="28"/>
      <c r="F55" s="28"/>
      <c r="G55" s="28"/>
      <c r="H55" s="28"/>
    </row>
    <row r="56" spans="1:8">
      <c r="A56" s="82" t="s">
        <v>102</v>
      </c>
      <c r="B56" s="82"/>
      <c r="C56" s="82"/>
      <c r="D56" s="82"/>
      <c r="E56" s="28"/>
      <c r="F56" s="28"/>
      <c r="G56" s="28"/>
      <c r="H56" s="28"/>
    </row>
    <row r="57" spans="1:8">
      <c r="A57" s="82" t="s">
        <v>103</v>
      </c>
      <c r="B57" s="82"/>
      <c r="C57" s="82"/>
      <c r="D57" s="82"/>
      <c r="E57" s="28"/>
      <c r="F57" s="28"/>
      <c r="G57" s="28"/>
      <c r="H57" s="28"/>
    </row>
    <row r="58" spans="1:8">
      <c r="A58" s="82" t="s">
        <v>104</v>
      </c>
      <c r="B58" s="82"/>
      <c r="C58" s="82"/>
      <c r="D58" s="82"/>
      <c r="E58" s="28"/>
      <c r="F58" s="28"/>
      <c r="G58" s="28"/>
      <c r="H58" s="28"/>
    </row>
    <row r="59" spans="1:8">
      <c r="A59" s="83" t="s">
        <v>105</v>
      </c>
      <c r="B59" s="84"/>
      <c r="C59" s="84"/>
      <c r="D59" s="85"/>
      <c r="E59" s="28"/>
      <c r="F59" s="28"/>
      <c r="G59" s="28"/>
      <c r="H59" s="28"/>
    </row>
    <row r="60" spans="1:8">
      <c r="A60" s="83" t="s">
        <v>106</v>
      </c>
      <c r="B60" s="84"/>
      <c r="C60" s="84"/>
      <c r="D60" s="85"/>
      <c r="E60" s="28"/>
      <c r="F60" s="28"/>
      <c r="G60" s="28"/>
      <c r="H60" s="28"/>
    </row>
    <row r="61" spans="1:8">
      <c r="A61" s="82" t="s">
        <v>107</v>
      </c>
      <c r="B61" s="82"/>
      <c r="C61" s="82"/>
      <c r="D61" s="82"/>
      <c r="E61" s="28"/>
      <c r="F61" s="28"/>
      <c r="G61" s="28"/>
      <c r="H61" s="28"/>
    </row>
    <row r="62" spans="1:8">
      <c r="A62" s="86" t="s">
        <v>108</v>
      </c>
      <c r="B62" s="86"/>
      <c r="C62" s="86"/>
      <c r="D62" s="86"/>
      <c r="E62" s="86"/>
      <c r="F62" s="86"/>
      <c r="G62" s="86"/>
      <c r="H62" s="86"/>
    </row>
    <row r="63" spans="1:8">
      <c r="A63" s="78" t="s">
        <v>109</v>
      </c>
      <c r="B63" s="78"/>
      <c r="C63" s="78"/>
      <c r="D63" s="78"/>
      <c r="E63" s="78"/>
      <c r="F63" s="78"/>
      <c r="G63" s="78"/>
      <c r="H63" s="28"/>
    </row>
    <row r="64" spans="1:8">
      <c r="A64" s="78" t="s">
        <v>110</v>
      </c>
      <c r="B64" s="78"/>
      <c r="C64" s="78"/>
      <c r="D64" s="78"/>
      <c r="E64" s="78"/>
      <c r="F64" s="78"/>
      <c r="G64" s="78"/>
      <c r="H64" s="28"/>
    </row>
    <row r="67" spans="1:8">
      <c r="A67" s="80" t="s">
        <v>112</v>
      </c>
      <c r="B67" s="80"/>
      <c r="C67" s="80"/>
      <c r="D67" s="80"/>
      <c r="E67" s="80"/>
      <c r="F67" s="81" t="s">
        <v>113</v>
      </c>
      <c r="G67" s="81"/>
      <c r="H67" s="81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2017-03-30T05:29:16Z</cp:lastPrinted>
  <dcterms:created xsi:type="dcterms:W3CDTF">2009-07-23T06:35:24Z</dcterms:created>
  <dcterms:modified xsi:type="dcterms:W3CDTF">2017-03-30T05:39:30Z</dcterms:modified>
</cp:coreProperties>
</file>