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39" i="2" l="1"/>
  <c r="H38" i="2"/>
  <c r="H37" i="2"/>
  <c r="H36" i="2"/>
  <c r="H33" i="2"/>
  <c r="H29" i="2"/>
  <c r="H28" i="2"/>
  <c r="H27" i="2"/>
  <c r="H26" i="2"/>
  <c r="H5" i="2"/>
  <c r="H9" i="2" s="1"/>
  <c r="H53" i="2" l="1"/>
  <c r="H17" i="2" l="1"/>
  <c r="H32" i="2"/>
  <c r="H30" i="2"/>
  <c r="F54" i="2" l="1"/>
  <c r="G52" i="2" l="1"/>
  <c r="H52" i="2" s="1"/>
  <c r="G51" i="2"/>
  <c r="H51" i="2" s="1"/>
  <c r="E54" i="2" l="1"/>
  <c r="H34" i="2" l="1"/>
  <c r="H22" i="2"/>
  <c r="H23" i="2" l="1"/>
  <c r="G50" i="2" s="1"/>
  <c r="H13" i="2"/>
  <c r="E56" i="2"/>
  <c r="H31" i="2"/>
  <c r="H40" i="2" l="1"/>
  <c r="G46" i="2" s="1"/>
  <c r="H46" i="2" s="1"/>
  <c r="H18" i="2"/>
  <c r="G49" i="2" s="1"/>
  <c r="G47" i="2"/>
  <c r="H47" i="2" s="1"/>
  <c r="F56" i="2"/>
  <c r="H14" i="2" l="1"/>
  <c r="G48" i="2" s="1"/>
  <c r="H50" i="2"/>
  <c r="H49" i="2"/>
  <c r="G54" i="2" l="1"/>
  <c r="G56" i="2" s="1"/>
  <c r="H48" i="2"/>
  <c r="H54" i="2" s="1"/>
  <c r="H56" i="2" s="1"/>
  <c r="H59" i="2" s="1"/>
  <c r="D29" i="1"/>
  <c r="G8" i="1"/>
  <c r="F8" i="1" s="1"/>
  <c r="G9" i="1"/>
  <c r="F9" i="1" s="1"/>
  <c r="F11" i="1"/>
  <c r="F12" i="1" s="1"/>
  <c r="G14" i="1"/>
  <c r="F14" i="1" s="1"/>
  <c r="G15" i="1"/>
  <c r="F15" i="1" s="1"/>
  <c r="G16" i="1"/>
  <c r="F16" i="1" s="1"/>
  <c r="G19" i="1"/>
  <c r="F19" i="1" s="1"/>
  <c r="G20" i="1"/>
  <c r="F20" i="1" s="1"/>
  <c r="F21" i="1"/>
  <c r="F22" i="1"/>
  <c r="G23" i="1"/>
  <c r="F23" i="1" s="1"/>
  <c r="F24" i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3" i="1"/>
  <c r="F33" i="1" s="1"/>
  <c r="D33" i="1"/>
  <c r="D31" i="1"/>
  <c r="D30" i="1"/>
  <c r="D28" i="1"/>
  <c r="D27" i="1"/>
  <c r="D26" i="1"/>
  <c r="D25" i="1"/>
  <c r="D24" i="1"/>
  <c r="D23" i="1"/>
  <c r="D22" i="1"/>
  <c r="D21" i="1"/>
  <c r="D20" i="1"/>
  <c r="E32" i="1"/>
  <c r="G32" i="1" s="1"/>
  <c r="D19" i="1"/>
  <c r="E17" i="1"/>
  <c r="D16" i="1"/>
  <c r="D15" i="1"/>
  <c r="D14" i="1"/>
  <c r="D11" i="1"/>
  <c r="D9" i="1"/>
  <c r="D8" i="1"/>
  <c r="E12" i="1"/>
  <c r="F17" i="1" l="1"/>
  <c r="G17" i="1"/>
  <c r="G34" i="1" s="1"/>
  <c r="G12" i="1"/>
  <c r="F32" i="1"/>
  <c r="F34" i="1" s="1"/>
  <c r="D32" i="1"/>
  <c r="E34" i="1"/>
  <c r="D17" i="1"/>
  <c r="D12" i="1"/>
  <c r="D34" i="1" l="1"/>
</calcChain>
</file>

<file path=xl/sharedStrings.xml><?xml version="1.0" encoding="utf-8"?>
<sst xmlns="http://schemas.openxmlformats.org/spreadsheetml/2006/main" count="229" uniqueCount="136">
  <si>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</si>
  <si>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</si>
  <si>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</si>
  <si>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</si>
  <si>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</si>
  <si>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</si>
  <si>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</si>
  <si>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</si>
  <si>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</si>
  <si>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</si>
  <si>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</si>
  <si>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</si>
  <si>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</si>
  <si>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</si>
  <si>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</si>
  <si>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</si>
  <si>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</si>
  <si>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</si>
  <si>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</si>
  <si>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</si>
  <si>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</si>
  <si>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</si>
  <si>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</si>
  <si>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</si>
  <si>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</si>
  <si>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</si>
  <si>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</si>
  <si>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</si>
  <si>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</si>
  <si>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</si>
  <si>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</si>
  <si>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</si>
  <si>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</si>
  <si>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</si>
  <si>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</si>
  <si>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</si>
  <si>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</si>
  <si>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</si>
  <si>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</si>
  <si>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</si>
  <si>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</si>
  <si>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</si>
  <si>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</si>
  <si>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</si>
  <si>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</si>
  <si>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</si>
  <si>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</si>
  <si>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</si>
  <si>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</si>
  <si>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</si>
  <si>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</si>
  <si>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</si>
  <si>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</si>
  <si>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</si>
  <si>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</si>
  <si>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</si>
  <si>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</si>
  <si>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</si>
  <si>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</si>
  <si>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</si>
  <si>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</si>
  <si>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</si>
  <si>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</si>
  <si>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</si>
  <si>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</si>
  <si>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</si>
  <si>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</si>
  <si>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</si>
  <si>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</si>
  <si>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</si>
  <si>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</si>
  <si>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</si>
  <si>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</si>
  <si>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</si>
  <si>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</si>
  <si>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</si>
  <si>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</si>
  <si>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</si>
  <si>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</si>
  <si>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</si>
  <si>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</si>
  <si>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</si>
  <si>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</si>
  <si>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</si>
  <si>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</si>
  <si>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</si>
  <si>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</si>
  <si>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</si>
  <si>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</si>
  <si>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</si>
  <si>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</si>
  <si>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</si>
  <si>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</si>
  <si>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</si>
  <si>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</si>
  <si>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</si>
  <si>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</si>
  <si>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</si>
  <si>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</si>
  <si>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</si>
  <si>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</si>
  <si>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</si>
  <si>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</si>
  <si>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</si>
  <si>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</si>
  <si>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</si>
  <si>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</si>
  <si>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</si>
  <si>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</si>
  <si>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</si>
  <si>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</si>
  <si>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</si>
  <si>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</si>
  <si>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</si>
  <si>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</si>
  <si>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</si>
  <si>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</si>
  <si>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дополнительные работы: завоз земли,  цветов, деревьев</t>
  </si>
  <si>
    <t>аварийное обслуживание</t>
  </si>
  <si>
    <t>общая задолженность потребителей сначала обслуживания на 0 01.01.17</t>
  </si>
  <si>
    <t>Проверка технического состояния видимых частей несущих конструкций и ненесущих конструкций многоквартирных домов</t>
  </si>
  <si>
    <t>проведение профилактических работ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</si>
  <si>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</si>
  <si>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ОИ МКД (вода)</t>
  </si>
  <si>
    <t>ОИ МКД (эл. эн)</t>
  </si>
  <si>
    <t>остаток денежных средств на 01.01.18 г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</si>
  <si>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       
</t>
  </si>
  <si>
    <t>дезинсекция от блох</t>
  </si>
  <si>
    <t>установка табличек над подъездами</t>
  </si>
  <si>
    <t>Ремонт ВДО канализации по кв.46</t>
  </si>
  <si>
    <t>доп работы</t>
  </si>
  <si>
    <t>Отчет управляющей организации ООО "ЖЭУ" о выполненных работах по договору работ и услуг по управлению,содержанию и ремонту общего имущества собственников помещений в многоквартирном доме №7а по ул. Окружная   г. Корсакова      С 01.01.2017г по 31.12.2017г                                                                                                                                          Обслуживание с 01 марта 2017г (Собрание) ;     размер платы 18,81 руб. на 1 м2;                                       площадь помещения: 230 м2</t>
  </si>
  <si>
    <t>ремонт мусоросборника, покраска</t>
  </si>
  <si>
    <t>сбор (%)              66,6%</t>
  </si>
  <si>
    <t>остаток денежных средств на 01.03.17 г</t>
  </si>
  <si>
    <t>ремонт ВДО системы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</si>
</sst>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50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49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1" xfId="1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2" fontId="2" fillId="0" borderId="0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0" fillId="0" borderId="6" xfId="0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1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10" fillId="0" borderId="5" xfId="0" applyFont="1" applyBorder="1" applyAlignment="1">
      <alignment horizontal="right" vertical="top"/>
    </xf>
    <xf numFmtId="0" fontId="10" fillId="0" borderId="6" xfId="0" applyFont="1" applyBorder="1" applyAlignment="1">
      <alignment horizontal="right" vertical="top"/>
    </xf>
    <xf numFmtId="0" fontId="10" fillId="0" borderId="1" xfId="0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showWhiteSpace="0" view="pageLayout" topLeftCell="A31" zoomScaleNormal="100" workbookViewId="0">
      <selection activeCell="D30" sqref="D30"/>
    </sheetView>
  </sheetViews>
  <sheetFormatPr defaultRowHeight="15" x14ac:dyDescent="0.2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 x14ac:dyDescent="0.25">
      <c r="A1" s="79" t="s">
        <v>61</v>
      </c>
      <c r="B1" s="79"/>
      <c r="C1" s="79"/>
      <c r="D1" s="79"/>
      <c r="E1" s="79"/>
      <c r="F1" s="79"/>
      <c r="G1" s="79"/>
    </row>
    <row r="2" spans="1:8" ht="29.25" customHeight="1" x14ac:dyDescent="0.25">
      <c r="A2" s="80" t="s">
        <v>60</v>
      </c>
      <c r="B2" s="80"/>
      <c r="C2" s="80"/>
      <c r="D2" s="80"/>
      <c r="E2" s="80"/>
      <c r="F2" s="80"/>
      <c r="G2" s="80"/>
    </row>
    <row r="3" spans="1:8" ht="15" customHeight="1" x14ac:dyDescent="0.25">
      <c r="A3" s="86" t="s">
        <v>62</v>
      </c>
      <c r="B3" s="86"/>
      <c r="C3" s="86"/>
      <c r="D3" s="86"/>
      <c r="E3" s="86"/>
      <c r="F3" s="86"/>
      <c r="G3" s="86"/>
    </row>
    <row r="4" spans="1:8" ht="27.75" customHeight="1" x14ac:dyDescent="0.25">
      <c r="A4" s="80" t="s">
        <v>63</v>
      </c>
      <c r="B4" s="80"/>
      <c r="C4" s="80"/>
      <c r="D4" s="80"/>
      <c r="E4" s="80"/>
      <c r="F4" s="80"/>
      <c r="G4" s="80"/>
    </row>
    <row r="5" spans="1:8" hidden="1" x14ac:dyDescent="0.25">
      <c r="A5" s="94"/>
      <c r="B5" s="95"/>
      <c r="C5" s="95"/>
      <c r="D5" s="95"/>
      <c r="E5" s="95"/>
      <c r="F5" s="95"/>
      <c r="G5" s="95"/>
    </row>
    <row r="6" spans="1:8" ht="106.5" customHeight="1" x14ac:dyDescent="0.25">
      <c r="A6" s="9" t="s">
        <v>0</v>
      </c>
      <c r="B6" s="87" t="s">
        <v>1</v>
      </c>
      <c r="C6" s="88"/>
      <c r="D6" s="8"/>
      <c r="E6" s="8" t="s">
        <v>10</v>
      </c>
      <c r="F6" s="8" t="s">
        <v>11</v>
      </c>
      <c r="G6" s="8" t="s">
        <v>12</v>
      </c>
    </row>
    <row r="7" spans="1:8" x14ac:dyDescent="0.25">
      <c r="A7" s="9">
        <v>1</v>
      </c>
      <c r="B7" s="87" t="s">
        <v>9</v>
      </c>
      <c r="C7" s="93"/>
      <c r="D7" s="93"/>
      <c r="E7" s="93"/>
      <c r="F7" s="93"/>
      <c r="G7" s="88"/>
    </row>
    <row r="8" spans="1:8" ht="57.75" customHeight="1" x14ac:dyDescent="0.25">
      <c r="A8" s="13" t="s">
        <v>33</v>
      </c>
      <c r="B8" s="87" t="s">
        <v>8</v>
      </c>
      <c r="C8" s="88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 x14ac:dyDescent="0.25">
      <c r="A9" s="13" t="s">
        <v>34</v>
      </c>
      <c r="B9" s="87" t="s">
        <v>64</v>
      </c>
      <c r="C9" s="89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 x14ac:dyDescent="0.25">
      <c r="A10" s="13"/>
      <c r="B10" s="23"/>
      <c r="C10" s="25"/>
      <c r="D10" s="26"/>
      <c r="E10" s="26"/>
      <c r="F10" s="8"/>
      <c r="G10" s="26"/>
    </row>
    <row r="11" spans="1:8" ht="36" customHeight="1" x14ac:dyDescent="0.25">
      <c r="A11" s="13" t="s">
        <v>35</v>
      </c>
      <c r="B11" s="87" t="s">
        <v>59</v>
      </c>
      <c r="C11" s="88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 x14ac:dyDescent="0.25">
      <c r="A12" s="9"/>
      <c r="B12" s="87" t="s">
        <v>13</v>
      </c>
      <c r="C12" s="88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 x14ac:dyDescent="0.25">
      <c r="A13" s="21">
        <v>2</v>
      </c>
      <c r="B13" s="82" t="s">
        <v>15</v>
      </c>
      <c r="C13" s="83"/>
      <c r="D13" s="83"/>
      <c r="E13" s="83"/>
      <c r="F13" s="83"/>
      <c r="G13" s="84"/>
    </row>
    <row r="14" spans="1:8" ht="141" customHeight="1" x14ac:dyDescent="0.25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 x14ac:dyDescent="0.25">
      <c r="A15" s="13" t="s">
        <v>37</v>
      </c>
      <c r="B15" s="87" t="s">
        <v>17</v>
      </c>
      <c r="C15" s="88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 x14ac:dyDescent="0.25">
      <c r="A16" s="15" t="s">
        <v>38</v>
      </c>
      <c r="B16" s="96" t="s">
        <v>27</v>
      </c>
      <c r="C16" s="97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 x14ac:dyDescent="0.25">
      <c r="A17" s="9"/>
      <c r="B17" s="98" t="s">
        <v>18</v>
      </c>
      <c r="C17" s="99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 x14ac:dyDescent="0.25">
      <c r="A18" s="9">
        <v>3</v>
      </c>
      <c r="B18" s="87" t="s">
        <v>19</v>
      </c>
      <c r="C18" s="93"/>
      <c r="D18" s="93"/>
      <c r="E18" s="93"/>
      <c r="F18" s="93"/>
      <c r="G18" s="88"/>
    </row>
    <row r="19" spans="1:7" ht="22.5" x14ac:dyDescent="0.2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 x14ac:dyDescent="0.2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 x14ac:dyDescent="0.2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 x14ac:dyDescent="0.25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 x14ac:dyDescent="0.25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 x14ac:dyDescent="0.25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 x14ac:dyDescent="0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 x14ac:dyDescent="0.25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 x14ac:dyDescent="0.25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 x14ac:dyDescent="0.25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 x14ac:dyDescent="0.25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 x14ac:dyDescent="0.2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 x14ac:dyDescent="0.2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 x14ac:dyDescent="0.25">
      <c r="A32" s="13"/>
      <c r="B32" s="85" t="s">
        <v>32</v>
      </c>
      <c r="C32" s="85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 x14ac:dyDescent="0.25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 x14ac:dyDescent="0.25">
      <c r="A34" s="11"/>
      <c r="B34" s="81" t="s">
        <v>58</v>
      </c>
      <c r="C34" s="81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 x14ac:dyDescent="0.25">
      <c r="A35" s="90" t="s">
        <v>53</v>
      </c>
      <c r="B35" s="90"/>
      <c r="C35" s="90"/>
      <c r="D35" s="90"/>
      <c r="E35" s="90"/>
      <c r="F35" s="90"/>
      <c r="G35" s="90"/>
    </row>
    <row r="36" spans="1:13" x14ac:dyDescent="0.25">
      <c r="A36" s="91"/>
      <c r="B36" s="91"/>
      <c r="C36" s="91"/>
      <c r="D36" s="91"/>
      <c r="E36" s="91"/>
      <c r="F36" s="91"/>
      <c r="G36" s="91"/>
      <c r="M36" s="19"/>
    </row>
    <row r="37" spans="1:13" x14ac:dyDescent="0.25">
      <c r="A37" s="91"/>
      <c r="B37" s="91"/>
      <c r="C37" s="91"/>
      <c r="D37" s="91"/>
      <c r="E37" s="91"/>
      <c r="F37" s="91"/>
      <c r="G37" s="91"/>
    </row>
    <row r="38" spans="1:13" x14ac:dyDescent="0.25">
      <c r="A38" s="91"/>
      <c r="B38" s="91"/>
      <c r="C38" s="91"/>
      <c r="D38" s="91"/>
      <c r="E38" s="91"/>
      <c r="F38" s="91"/>
      <c r="G38" s="91"/>
    </row>
    <row r="39" spans="1:13" x14ac:dyDescent="0.25">
      <c r="A39" s="92" t="s">
        <v>54</v>
      </c>
      <c r="B39" s="92"/>
      <c r="C39" s="92"/>
      <c r="D39" s="92"/>
      <c r="E39" s="92"/>
      <c r="F39" s="92"/>
      <c r="G39" s="92"/>
    </row>
    <row r="40" spans="1:13" x14ac:dyDescent="0.25">
      <c r="A40" s="92"/>
      <c r="B40" s="92"/>
      <c r="C40" s="92"/>
      <c r="D40" s="92"/>
      <c r="E40" s="92"/>
      <c r="F40" s="92"/>
      <c r="G40" s="92"/>
    </row>
    <row r="56" spans="4:4" x14ac:dyDescent="0.25">
      <c r="D56" s="20"/>
    </row>
  </sheetData>
  <mergeCells count="20">
    <mergeCell ref="A35:G38"/>
    <mergeCell ref="A39:G40"/>
    <mergeCell ref="B7:G7"/>
    <mergeCell ref="A4:G4"/>
    <mergeCell ref="A5:G5"/>
    <mergeCell ref="B16:C16"/>
    <mergeCell ref="B15:C15"/>
    <mergeCell ref="B17:C17"/>
    <mergeCell ref="B18:G18"/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="85" zoomScaleNormal="85" workbookViewId="0">
      <selection activeCell="G47" sqref="G47"/>
    </sheetView>
  </sheetViews>
  <sheetFormatPr defaultColWidth="9.140625" defaultRowHeight="12" x14ac:dyDescent="0.25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70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4" ht="78.75" customHeight="1" x14ac:dyDescent="0.25">
      <c r="A1" s="113" t="s">
        <v>131</v>
      </c>
      <c r="B1" s="113"/>
      <c r="C1" s="113"/>
      <c r="D1" s="113"/>
      <c r="E1" s="113"/>
      <c r="F1" s="113"/>
      <c r="G1" s="113"/>
      <c r="H1" s="113"/>
      <c r="I1" s="31"/>
      <c r="J1" s="31"/>
      <c r="K1" s="31"/>
      <c r="L1" s="31"/>
    </row>
    <row r="2" spans="1:14" ht="36" customHeight="1" x14ac:dyDescent="0.25">
      <c r="A2" s="116" t="s">
        <v>66</v>
      </c>
      <c r="B2" s="116"/>
      <c r="C2" s="116"/>
      <c r="D2" s="116"/>
      <c r="E2" s="116"/>
      <c r="F2" s="116"/>
      <c r="G2" s="116"/>
      <c r="H2" s="116"/>
    </row>
    <row r="3" spans="1:14" ht="27" customHeight="1" x14ac:dyDescent="0.25">
      <c r="A3" s="117" t="s">
        <v>111</v>
      </c>
      <c r="B3" s="117"/>
      <c r="C3" s="114" t="s">
        <v>92</v>
      </c>
      <c r="D3" s="114"/>
      <c r="E3" s="114"/>
      <c r="F3" s="114"/>
      <c r="G3" s="114"/>
      <c r="H3" s="72" t="s">
        <v>67</v>
      </c>
    </row>
    <row r="4" spans="1:14" ht="27" customHeight="1" x14ac:dyDescent="0.25">
      <c r="A4" s="114" t="s">
        <v>115</v>
      </c>
      <c r="B4" s="114"/>
      <c r="C4" s="114"/>
      <c r="D4" s="114"/>
      <c r="E4" s="114"/>
      <c r="F4" s="114"/>
      <c r="G4" s="114"/>
      <c r="H4" s="114"/>
    </row>
    <row r="5" spans="1:14" ht="24.75" customHeight="1" x14ac:dyDescent="0.25">
      <c r="A5" s="66" t="s">
        <v>68</v>
      </c>
      <c r="B5" s="66"/>
      <c r="C5" s="115" t="s">
        <v>120</v>
      </c>
      <c r="D5" s="115"/>
      <c r="E5" s="115"/>
      <c r="F5" s="115"/>
      <c r="G5" s="115"/>
      <c r="H5" s="69">
        <f>0.18*J26*J27</f>
        <v>414</v>
      </c>
    </row>
    <row r="6" spans="1:14" ht="15" customHeight="1" x14ac:dyDescent="0.25">
      <c r="A6" s="34" t="s">
        <v>69</v>
      </c>
      <c r="B6" s="41"/>
      <c r="C6" s="107" t="s">
        <v>64</v>
      </c>
      <c r="D6" s="108"/>
      <c r="E6" s="108"/>
      <c r="F6" s="108"/>
      <c r="G6" s="109"/>
      <c r="H6" s="72"/>
    </row>
    <row r="7" spans="1:14" ht="13.5" customHeight="1" x14ac:dyDescent="0.25">
      <c r="A7" s="33"/>
      <c r="B7" s="38"/>
      <c r="C7" s="110" t="s">
        <v>132</v>
      </c>
      <c r="D7" s="111"/>
      <c r="E7" s="111"/>
      <c r="F7" s="111"/>
      <c r="G7" s="112"/>
      <c r="H7" s="72">
        <v>13128</v>
      </c>
    </row>
    <row r="8" spans="1:14" ht="26.25" customHeight="1" x14ac:dyDescent="0.25">
      <c r="A8" s="34" t="s">
        <v>70</v>
      </c>
      <c r="B8" s="41"/>
      <c r="C8" s="107" t="s">
        <v>59</v>
      </c>
      <c r="D8" s="108"/>
      <c r="E8" s="108"/>
      <c r="F8" s="108"/>
      <c r="G8" s="109"/>
      <c r="H8" s="71"/>
    </row>
    <row r="9" spans="1:14" ht="15" customHeight="1" x14ac:dyDescent="0.25">
      <c r="A9" s="118" t="s">
        <v>13</v>
      </c>
      <c r="B9" s="119"/>
      <c r="C9" s="119"/>
      <c r="D9" s="119"/>
      <c r="E9" s="119"/>
      <c r="F9" s="119"/>
      <c r="G9" s="120"/>
      <c r="H9" s="72">
        <f>SUM(H5:H8)</f>
        <v>13542</v>
      </c>
    </row>
    <row r="10" spans="1:14" ht="24.75" customHeight="1" x14ac:dyDescent="0.25">
      <c r="A10" s="124" t="s">
        <v>126</v>
      </c>
      <c r="B10" s="124"/>
      <c r="C10" s="124"/>
      <c r="D10" s="124"/>
      <c r="E10" s="124"/>
      <c r="F10" s="124"/>
      <c r="G10" s="124"/>
      <c r="H10" s="125"/>
    </row>
    <row r="11" spans="1:14" ht="27.75" customHeight="1" x14ac:dyDescent="0.25">
      <c r="A11" s="34" t="s">
        <v>72</v>
      </c>
      <c r="B11" s="41"/>
      <c r="C11" s="107" t="s">
        <v>76</v>
      </c>
      <c r="D11" s="108"/>
      <c r="E11" s="108"/>
      <c r="F11" s="108"/>
      <c r="G11" s="109"/>
      <c r="H11" s="72" t="s">
        <v>67</v>
      </c>
      <c r="N11" s="67" t="s">
        <v>122</v>
      </c>
    </row>
    <row r="12" spans="1:14" s="78" customFormat="1" ht="27.75" customHeight="1" x14ac:dyDescent="0.25">
      <c r="A12" s="33"/>
      <c r="B12" s="38"/>
      <c r="C12" s="107" t="s">
        <v>129</v>
      </c>
      <c r="D12" s="108"/>
      <c r="E12" s="108"/>
      <c r="F12" s="108"/>
      <c r="G12" s="109"/>
      <c r="H12" s="77"/>
    </row>
    <row r="13" spans="1:14" x14ac:dyDescent="0.25">
      <c r="A13" s="33"/>
      <c r="B13" s="38"/>
      <c r="C13" s="110" t="s">
        <v>118</v>
      </c>
      <c r="D13" s="111"/>
      <c r="E13" s="111"/>
      <c r="F13" s="111"/>
      <c r="G13" s="112"/>
      <c r="H13" s="72">
        <f>0.7*J26*J27</f>
        <v>1610</v>
      </c>
    </row>
    <row r="14" spans="1:14" ht="18" customHeight="1" x14ac:dyDescent="0.25">
      <c r="A14" s="33"/>
      <c r="B14" s="38"/>
      <c r="C14" s="110" t="s">
        <v>114</v>
      </c>
      <c r="D14" s="111"/>
      <c r="E14" s="111"/>
      <c r="F14" s="111"/>
      <c r="G14" s="112"/>
      <c r="H14" s="72">
        <f>SUM(H13:H13)</f>
        <v>1610</v>
      </c>
    </row>
    <row r="15" spans="1:14" ht="28.5" customHeight="1" x14ac:dyDescent="0.25">
      <c r="A15" s="34" t="s">
        <v>73</v>
      </c>
      <c r="B15" s="41"/>
      <c r="C15" s="107" t="s">
        <v>77</v>
      </c>
      <c r="D15" s="108"/>
      <c r="E15" s="108"/>
      <c r="F15" s="108"/>
      <c r="G15" s="109"/>
      <c r="H15" s="72"/>
    </row>
    <row r="16" spans="1:14" s="59" customFormat="1" ht="18" customHeight="1" x14ac:dyDescent="0.25">
      <c r="A16" s="33"/>
      <c r="B16" s="38"/>
      <c r="C16" s="110" t="s">
        <v>135</v>
      </c>
      <c r="D16" s="111"/>
      <c r="E16" s="111"/>
      <c r="F16" s="111"/>
      <c r="G16" s="112"/>
      <c r="H16" s="72"/>
    </row>
    <row r="17" spans="1:10" x14ac:dyDescent="0.25">
      <c r="A17" s="33"/>
      <c r="B17" s="38"/>
      <c r="C17" s="110" t="s">
        <v>118</v>
      </c>
      <c r="D17" s="111"/>
      <c r="E17" s="111"/>
      <c r="F17" s="111"/>
      <c r="G17" s="112"/>
      <c r="H17" s="61">
        <f>0.96*J26*J27</f>
        <v>2208</v>
      </c>
    </row>
    <row r="18" spans="1:10" x14ac:dyDescent="0.25">
      <c r="A18" s="33"/>
      <c r="B18" s="38"/>
      <c r="C18" s="110" t="s">
        <v>114</v>
      </c>
      <c r="D18" s="111"/>
      <c r="E18" s="111"/>
      <c r="F18" s="111"/>
      <c r="G18" s="112"/>
      <c r="H18" s="61">
        <f>SUM(H16:H17)</f>
        <v>2208</v>
      </c>
    </row>
    <row r="19" spans="1:10" x14ac:dyDescent="0.25">
      <c r="A19" s="34" t="s">
        <v>74</v>
      </c>
      <c r="B19" s="41"/>
      <c r="C19" s="107" t="s">
        <v>78</v>
      </c>
      <c r="D19" s="108"/>
      <c r="E19" s="108"/>
      <c r="F19" s="108"/>
      <c r="G19" s="109"/>
      <c r="H19" s="72"/>
    </row>
    <row r="20" spans="1:10" s="75" customFormat="1" x14ac:dyDescent="0.25">
      <c r="A20" s="33"/>
      <c r="B20" s="38"/>
      <c r="C20" s="107" t="s">
        <v>128</v>
      </c>
      <c r="D20" s="108"/>
      <c r="E20" s="108"/>
      <c r="F20" s="108"/>
      <c r="G20" s="109"/>
      <c r="H20" s="76">
        <v>504.81</v>
      </c>
    </row>
    <row r="21" spans="1:10" x14ac:dyDescent="0.25">
      <c r="A21" s="103"/>
      <c r="B21" s="104"/>
      <c r="C21" s="121" t="s">
        <v>121</v>
      </c>
      <c r="D21" s="122"/>
      <c r="E21" s="122"/>
      <c r="F21" s="122"/>
      <c r="G21" s="123"/>
      <c r="H21" s="72">
        <v>1440.71</v>
      </c>
    </row>
    <row r="22" spans="1:10" x14ac:dyDescent="0.25">
      <c r="A22" s="103"/>
      <c r="B22" s="104"/>
      <c r="C22" s="121" t="s">
        <v>118</v>
      </c>
      <c r="D22" s="122"/>
      <c r="E22" s="122"/>
      <c r="F22" s="122"/>
      <c r="G22" s="123"/>
      <c r="H22" s="72">
        <f>0.64*J26*J27</f>
        <v>1472.0000000000002</v>
      </c>
    </row>
    <row r="23" spans="1:10" s="49" customFormat="1" ht="15" customHeight="1" x14ac:dyDescent="0.25">
      <c r="A23" s="105"/>
      <c r="B23" s="106"/>
      <c r="C23" s="121" t="s">
        <v>114</v>
      </c>
      <c r="D23" s="122"/>
      <c r="E23" s="122"/>
      <c r="F23" s="122"/>
      <c r="G23" s="123"/>
      <c r="H23" s="35">
        <f>SUM(H20:H22)</f>
        <v>3417.5200000000004</v>
      </c>
    </row>
    <row r="24" spans="1:10" ht="15" customHeight="1" x14ac:dyDescent="0.25">
      <c r="A24" s="118" t="s">
        <v>18</v>
      </c>
      <c r="B24" s="119"/>
      <c r="C24" s="119"/>
      <c r="D24" s="119"/>
      <c r="E24" s="119"/>
      <c r="F24" s="119"/>
      <c r="G24" s="120"/>
      <c r="H24" s="35"/>
    </row>
    <row r="25" spans="1:10" ht="15" customHeight="1" x14ac:dyDescent="0.25">
      <c r="A25" s="100" t="s">
        <v>75</v>
      </c>
      <c r="B25" s="100"/>
      <c r="C25" s="101"/>
      <c r="D25" s="101"/>
      <c r="E25" s="101"/>
      <c r="F25" s="101"/>
      <c r="G25" s="101"/>
      <c r="H25" s="102"/>
    </row>
    <row r="26" spans="1:10" ht="15" customHeight="1" x14ac:dyDescent="0.25">
      <c r="A26" s="34" t="s">
        <v>79</v>
      </c>
      <c r="B26" s="41"/>
      <c r="C26" s="126" t="s">
        <v>20</v>
      </c>
      <c r="D26" s="127"/>
      <c r="E26" s="127"/>
      <c r="F26" s="127"/>
      <c r="G26" s="128"/>
      <c r="H26" s="62">
        <f>J26*J27*0</f>
        <v>0</v>
      </c>
      <c r="J26" s="32">
        <v>230</v>
      </c>
    </row>
    <row r="27" spans="1:10" ht="15" customHeight="1" x14ac:dyDescent="0.25">
      <c r="A27" s="34" t="s">
        <v>80</v>
      </c>
      <c r="B27" s="41"/>
      <c r="C27" s="126" t="s">
        <v>21</v>
      </c>
      <c r="D27" s="127"/>
      <c r="E27" s="127"/>
      <c r="F27" s="127"/>
      <c r="G27" s="128"/>
      <c r="H27" s="62">
        <f>0*J26*J27</f>
        <v>0</v>
      </c>
      <c r="J27" s="60">
        <v>10</v>
      </c>
    </row>
    <row r="28" spans="1:10" ht="30" customHeight="1" x14ac:dyDescent="0.25">
      <c r="A28" s="33" t="s">
        <v>81</v>
      </c>
      <c r="B28" s="38"/>
      <c r="C28" s="126" t="s">
        <v>22</v>
      </c>
      <c r="D28" s="127"/>
      <c r="E28" s="127"/>
      <c r="F28" s="127"/>
      <c r="G28" s="128"/>
      <c r="H28" s="62">
        <f>0*J27*J26</f>
        <v>0</v>
      </c>
    </row>
    <row r="29" spans="1:10" ht="15" customHeight="1" x14ac:dyDescent="0.25">
      <c r="A29" s="34" t="s">
        <v>81</v>
      </c>
      <c r="B29" s="41"/>
      <c r="C29" s="126" t="s">
        <v>23</v>
      </c>
      <c r="D29" s="127"/>
      <c r="E29" s="127"/>
      <c r="F29" s="127"/>
      <c r="G29" s="128"/>
      <c r="H29" s="62">
        <f>0*J27*J26</f>
        <v>0</v>
      </c>
    </row>
    <row r="30" spans="1:10" ht="15" customHeight="1" x14ac:dyDescent="0.25">
      <c r="A30" s="33" t="s">
        <v>82</v>
      </c>
      <c r="B30" s="38"/>
      <c r="C30" s="126" t="s">
        <v>3</v>
      </c>
      <c r="D30" s="127"/>
      <c r="E30" s="127"/>
      <c r="F30" s="127"/>
      <c r="G30" s="128"/>
      <c r="H30" s="62">
        <f>0.42*J26*J27</f>
        <v>966</v>
      </c>
    </row>
    <row r="31" spans="1:10" ht="15" customHeight="1" x14ac:dyDescent="0.25">
      <c r="A31" s="34" t="s">
        <v>83</v>
      </c>
      <c r="B31" s="41"/>
      <c r="C31" s="126" t="s">
        <v>25</v>
      </c>
      <c r="D31" s="127"/>
      <c r="E31" s="127"/>
      <c r="F31" s="127"/>
      <c r="G31" s="128"/>
      <c r="H31" s="62">
        <f>0.04*J27*J26</f>
        <v>92</v>
      </c>
    </row>
    <row r="32" spans="1:10" ht="15" customHeight="1" x14ac:dyDescent="0.25">
      <c r="A32" s="33" t="s">
        <v>84</v>
      </c>
      <c r="B32" s="38"/>
      <c r="C32" s="126" t="s">
        <v>26</v>
      </c>
      <c r="D32" s="127"/>
      <c r="E32" s="127"/>
      <c r="F32" s="127"/>
      <c r="G32" s="128"/>
      <c r="H32" s="62">
        <f>1.05*J26*J27</f>
        <v>2415</v>
      </c>
    </row>
    <row r="33" spans="1:15" ht="15" customHeight="1" x14ac:dyDescent="0.25">
      <c r="A33" s="34" t="s">
        <v>85</v>
      </c>
      <c r="B33" s="41"/>
      <c r="C33" s="126" t="s">
        <v>52</v>
      </c>
      <c r="D33" s="127"/>
      <c r="E33" s="127"/>
      <c r="F33" s="127"/>
      <c r="G33" s="128"/>
      <c r="H33" s="62">
        <f>0*J26*J27</f>
        <v>0</v>
      </c>
      <c r="O33" s="57"/>
    </row>
    <row r="34" spans="1:15" ht="15" customHeight="1" x14ac:dyDescent="0.25">
      <c r="A34" s="33" t="s">
        <v>86</v>
      </c>
      <c r="B34" s="38"/>
      <c r="C34" s="126" t="s">
        <v>6</v>
      </c>
      <c r="D34" s="127"/>
      <c r="E34" s="127"/>
      <c r="F34" s="127"/>
      <c r="G34" s="128"/>
      <c r="H34" s="62">
        <f>0.23*J26*J27</f>
        <v>529</v>
      </c>
    </row>
    <row r="35" spans="1:15" ht="15" customHeight="1" x14ac:dyDescent="0.25">
      <c r="A35" s="34" t="s">
        <v>87</v>
      </c>
      <c r="B35" s="41"/>
      <c r="C35" s="126" t="s">
        <v>28</v>
      </c>
      <c r="D35" s="127"/>
      <c r="E35" s="127"/>
      <c r="F35" s="127"/>
      <c r="G35" s="128"/>
      <c r="H35" s="62">
        <v>0</v>
      </c>
    </row>
    <row r="36" spans="1:15" ht="15" customHeight="1" x14ac:dyDescent="0.25">
      <c r="A36" s="33" t="s">
        <v>88</v>
      </c>
      <c r="B36" s="38"/>
      <c r="C36" s="126" t="s">
        <v>51</v>
      </c>
      <c r="D36" s="127"/>
      <c r="E36" s="127"/>
      <c r="F36" s="127"/>
      <c r="G36" s="128"/>
      <c r="H36" s="62">
        <f>0*J26*J27</f>
        <v>0</v>
      </c>
    </row>
    <row r="37" spans="1:15" ht="33" customHeight="1" x14ac:dyDescent="0.25">
      <c r="A37" s="34" t="s">
        <v>89</v>
      </c>
      <c r="B37" s="41"/>
      <c r="C37" s="126" t="s">
        <v>30</v>
      </c>
      <c r="D37" s="127"/>
      <c r="E37" s="127"/>
      <c r="F37" s="127"/>
      <c r="G37" s="128"/>
      <c r="H37" s="62">
        <f>2.55*J27*J26</f>
        <v>5865</v>
      </c>
    </row>
    <row r="38" spans="1:15" ht="15" customHeight="1" x14ac:dyDescent="0.25">
      <c r="A38" s="33" t="s">
        <v>90</v>
      </c>
      <c r="B38" s="38"/>
      <c r="C38" s="126" t="s">
        <v>31</v>
      </c>
      <c r="D38" s="127"/>
      <c r="E38" s="127"/>
      <c r="F38" s="127"/>
      <c r="G38" s="128"/>
      <c r="H38" s="62">
        <f>1.07*J27*J26</f>
        <v>2461.0000000000005</v>
      </c>
    </row>
    <row r="39" spans="1:15" ht="15" customHeight="1" x14ac:dyDescent="0.25">
      <c r="A39" s="42" t="s">
        <v>91</v>
      </c>
      <c r="B39" s="43"/>
      <c r="C39" s="138" t="s">
        <v>116</v>
      </c>
      <c r="D39" s="139"/>
      <c r="E39" s="139"/>
      <c r="F39" s="139"/>
      <c r="G39" s="140"/>
      <c r="H39" s="72">
        <f>5.36*J27*J26</f>
        <v>12328</v>
      </c>
    </row>
    <row r="40" spans="1:15" ht="15" customHeight="1" x14ac:dyDescent="0.25">
      <c r="A40" s="118" t="s">
        <v>32</v>
      </c>
      <c r="B40" s="119"/>
      <c r="C40" s="119"/>
      <c r="D40" s="119"/>
      <c r="E40" s="119"/>
      <c r="F40" s="119"/>
      <c r="G40" s="120"/>
      <c r="H40" s="63">
        <f>SUM(H26:H39)</f>
        <v>24656</v>
      </c>
    </row>
    <row r="41" spans="1:15" s="50" customFormat="1" ht="15" customHeight="1" x14ac:dyDescent="0.25">
      <c r="A41" s="51">
        <v>4</v>
      </c>
      <c r="B41" s="51"/>
      <c r="C41" s="132" t="s">
        <v>127</v>
      </c>
      <c r="D41" s="132"/>
      <c r="E41" s="132"/>
      <c r="F41" s="132"/>
      <c r="G41" s="132"/>
      <c r="H41" s="61"/>
    </row>
    <row r="42" spans="1:15" s="53" customFormat="1" ht="15" customHeight="1" x14ac:dyDescent="0.25">
      <c r="A42" s="117">
        <v>5</v>
      </c>
      <c r="B42" s="51"/>
      <c r="C42" s="132" t="s">
        <v>117</v>
      </c>
      <c r="D42" s="132"/>
      <c r="E42" s="132"/>
      <c r="F42" s="132"/>
      <c r="G42" s="132"/>
      <c r="H42" s="61">
        <v>0</v>
      </c>
    </row>
    <row r="43" spans="1:15" s="53" customFormat="1" x14ac:dyDescent="0.25">
      <c r="A43" s="117"/>
      <c r="B43" s="52"/>
      <c r="C43" s="137"/>
      <c r="D43" s="137"/>
      <c r="E43" s="137"/>
      <c r="F43" s="137"/>
      <c r="G43" s="137"/>
      <c r="H43" s="72"/>
    </row>
    <row r="44" spans="1:15" ht="15" customHeight="1" x14ac:dyDescent="0.25">
      <c r="A44" s="129" t="s">
        <v>93</v>
      </c>
      <c r="B44" s="129"/>
      <c r="C44" s="129"/>
      <c r="D44" s="129"/>
      <c r="E44" s="129"/>
      <c r="F44" s="129"/>
      <c r="G44" s="129"/>
      <c r="H44" s="129"/>
    </row>
    <row r="45" spans="1:15" x14ac:dyDescent="0.25">
      <c r="A45" s="114" t="s">
        <v>94</v>
      </c>
      <c r="B45" s="114"/>
      <c r="C45" s="114"/>
      <c r="D45" s="114"/>
      <c r="E45" s="29" t="s">
        <v>95</v>
      </c>
      <c r="F45" s="29" t="s">
        <v>96</v>
      </c>
      <c r="G45" s="29" t="s">
        <v>97</v>
      </c>
      <c r="H45" s="72" t="s">
        <v>98</v>
      </c>
    </row>
    <row r="46" spans="1:15" x14ac:dyDescent="0.25">
      <c r="A46" s="132" t="s">
        <v>99</v>
      </c>
      <c r="B46" s="132"/>
      <c r="C46" s="132"/>
      <c r="D46" s="132"/>
      <c r="E46" s="58">
        <v>22324</v>
      </c>
      <c r="F46" s="28">
        <v>14874.68</v>
      </c>
      <c r="G46" s="61">
        <f>H40</f>
        <v>24656</v>
      </c>
      <c r="H46" s="72">
        <f t="shared" ref="H46:H52" si="0">F46-G46</f>
        <v>-9781.32</v>
      </c>
    </row>
    <row r="47" spans="1:15" x14ac:dyDescent="0.25">
      <c r="A47" s="132" t="s">
        <v>100</v>
      </c>
      <c r="B47" s="132"/>
      <c r="C47" s="132"/>
      <c r="D47" s="132"/>
      <c r="E47" s="28">
        <v>9145</v>
      </c>
      <c r="F47" s="28">
        <v>6093.41</v>
      </c>
      <c r="G47" s="28">
        <f>H9</f>
        <v>13542</v>
      </c>
      <c r="H47" s="72">
        <f t="shared" si="0"/>
        <v>-7448.59</v>
      </c>
    </row>
    <row r="48" spans="1:15" x14ac:dyDescent="0.25">
      <c r="A48" s="132" t="s">
        <v>101</v>
      </c>
      <c r="B48" s="132"/>
      <c r="C48" s="132"/>
      <c r="D48" s="132"/>
      <c r="E48" s="28">
        <v>3713.1</v>
      </c>
      <c r="F48" s="28">
        <v>2474.0100000000002</v>
      </c>
      <c r="G48" s="28">
        <f>H14</f>
        <v>1610</v>
      </c>
      <c r="H48" s="72">
        <f t="shared" si="0"/>
        <v>864.01000000000022</v>
      </c>
    </row>
    <row r="49" spans="1:8" x14ac:dyDescent="0.25">
      <c r="A49" s="132" t="s">
        <v>102</v>
      </c>
      <c r="B49" s="132"/>
      <c r="C49" s="132"/>
      <c r="D49" s="132"/>
      <c r="E49" s="28">
        <v>4927.8999999999996</v>
      </c>
      <c r="F49" s="28">
        <v>3283.53</v>
      </c>
      <c r="G49" s="28">
        <f>H18</f>
        <v>2208</v>
      </c>
      <c r="H49" s="72">
        <f t="shared" si="0"/>
        <v>1075.5300000000002</v>
      </c>
    </row>
    <row r="50" spans="1:8" x14ac:dyDescent="0.25">
      <c r="A50" s="132" t="s">
        <v>104</v>
      </c>
      <c r="B50" s="132"/>
      <c r="C50" s="132"/>
      <c r="D50" s="132"/>
      <c r="E50" s="28">
        <v>3002.6</v>
      </c>
      <c r="F50" s="58">
        <v>2000.65</v>
      </c>
      <c r="G50" s="54">
        <f>H23</f>
        <v>3417.5200000000004</v>
      </c>
      <c r="H50" s="72">
        <f t="shared" si="0"/>
        <v>-1416.8700000000003</v>
      </c>
    </row>
    <row r="51" spans="1:8" s="55" customFormat="1" ht="26.25" customHeight="1" x14ac:dyDescent="0.25">
      <c r="A51" s="107" t="s">
        <v>123</v>
      </c>
      <c r="B51" s="108"/>
      <c r="C51" s="108"/>
      <c r="D51" s="109"/>
      <c r="E51" s="54">
        <v>50.43</v>
      </c>
      <c r="F51" s="54">
        <v>37.78</v>
      </c>
      <c r="G51" s="54">
        <f>E51</f>
        <v>50.43</v>
      </c>
      <c r="H51" s="72">
        <f t="shared" si="0"/>
        <v>-12.649999999999999</v>
      </c>
    </row>
    <row r="52" spans="1:8" s="65" customFormat="1" ht="26.25" customHeight="1" x14ac:dyDescent="0.25">
      <c r="A52" s="107" t="s">
        <v>124</v>
      </c>
      <c r="B52" s="108"/>
      <c r="C52" s="108"/>
      <c r="D52" s="109"/>
      <c r="E52" s="64">
        <v>1981.47</v>
      </c>
      <c r="F52" s="64">
        <v>1307.97</v>
      </c>
      <c r="G52" s="64">
        <f>E52</f>
        <v>1981.47</v>
      </c>
      <c r="H52" s="72">
        <f t="shared" si="0"/>
        <v>-673.5</v>
      </c>
    </row>
    <row r="53" spans="1:8" s="74" customFormat="1" ht="15.75" customHeight="1" x14ac:dyDescent="0.25">
      <c r="A53" s="107" t="s">
        <v>130</v>
      </c>
      <c r="B53" s="108"/>
      <c r="C53" s="108"/>
      <c r="D53" s="109"/>
      <c r="E53" s="73"/>
      <c r="F53" s="73"/>
      <c r="G53" s="73"/>
      <c r="H53" s="73">
        <f>F53-G53</f>
        <v>0</v>
      </c>
    </row>
    <row r="54" spans="1:8" x14ac:dyDescent="0.25">
      <c r="A54" s="107" t="s">
        <v>105</v>
      </c>
      <c r="B54" s="108"/>
      <c r="C54" s="108"/>
      <c r="D54" s="109"/>
      <c r="E54" s="28">
        <f>SUM(E46:E52)</f>
        <v>45144.5</v>
      </c>
      <c r="F54" s="28">
        <f>SUM(F46:F53)</f>
        <v>30072.03</v>
      </c>
      <c r="G54" s="61">
        <f>SUM(G46:G51)</f>
        <v>45483.950000000004</v>
      </c>
      <c r="H54" s="72">
        <f>SUM(H46:H53)</f>
        <v>-17393.39</v>
      </c>
    </row>
    <row r="55" spans="1:8" ht="24" customHeight="1" x14ac:dyDescent="0.25">
      <c r="A55" s="107" t="s">
        <v>106</v>
      </c>
      <c r="B55" s="108"/>
      <c r="C55" s="108"/>
      <c r="D55" s="109"/>
      <c r="E55" s="28"/>
      <c r="F55" s="56"/>
      <c r="G55" s="56">
        <v>451</v>
      </c>
      <c r="H55" s="72">
        <v>-451</v>
      </c>
    </row>
    <row r="56" spans="1:8" x14ac:dyDescent="0.25">
      <c r="A56" s="132" t="s">
        <v>107</v>
      </c>
      <c r="B56" s="132"/>
      <c r="C56" s="132"/>
      <c r="D56" s="132"/>
      <c r="E56" s="28">
        <f>SUM(E54)</f>
        <v>45144.5</v>
      </c>
      <c r="F56" s="28">
        <f>SUM(F54)</f>
        <v>30072.03</v>
      </c>
      <c r="G56" s="61">
        <f>G55+G54</f>
        <v>45934.950000000004</v>
      </c>
      <c r="H56" s="72">
        <f>H54+H55</f>
        <v>-17844.39</v>
      </c>
    </row>
    <row r="57" spans="1:8" x14ac:dyDescent="0.25">
      <c r="A57" s="117" t="s">
        <v>133</v>
      </c>
      <c r="B57" s="117"/>
      <c r="C57" s="117"/>
      <c r="D57" s="117"/>
      <c r="E57" s="117"/>
      <c r="F57" s="117"/>
      <c r="G57" s="117"/>
      <c r="H57" s="117"/>
    </row>
    <row r="58" spans="1:8" s="68" customFormat="1" x14ac:dyDescent="0.25">
      <c r="A58" s="134" t="s">
        <v>134</v>
      </c>
      <c r="B58" s="135"/>
      <c r="C58" s="135"/>
      <c r="D58" s="135"/>
      <c r="E58" s="135"/>
      <c r="F58" s="135"/>
      <c r="G58" s="136"/>
      <c r="H58" s="72">
        <v>0</v>
      </c>
    </row>
    <row r="59" spans="1:8" x14ac:dyDescent="0.25">
      <c r="A59" s="133" t="s">
        <v>125</v>
      </c>
      <c r="B59" s="133"/>
      <c r="C59" s="133"/>
      <c r="D59" s="133"/>
      <c r="E59" s="133"/>
      <c r="F59" s="133"/>
      <c r="G59" s="133"/>
      <c r="H59" s="72">
        <f>H56+H58</f>
        <v>-17844.39</v>
      </c>
    </row>
    <row r="60" spans="1:8" x14ac:dyDescent="0.25">
      <c r="A60" s="133" t="s">
        <v>119</v>
      </c>
      <c r="B60" s="133"/>
      <c r="C60" s="133"/>
      <c r="D60" s="133"/>
      <c r="E60" s="133"/>
      <c r="F60" s="133"/>
      <c r="G60" s="133"/>
      <c r="H60" s="72">
        <v>15072.47</v>
      </c>
    </row>
    <row r="63" spans="1:8" x14ac:dyDescent="0.25">
      <c r="A63" s="130"/>
      <c r="B63" s="130"/>
      <c r="C63" s="130"/>
      <c r="D63" s="130"/>
      <c r="E63" s="130"/>
      <c r="F63" s="131"/>
      <c r="G63" s="131"/>
      <c r="H63" s="131"/>
    </row>
  </sheetData>
  <mergeCells count="65">
    <mergeCell ref="A52:D52"/>
    <mergeCell ref="A51:D51"/>
    <mergeCell ref="C41:G41"/>
    <mergeCell ref="A40:G40"/>
    <mergeCell ref="C28:G28"/>
    <mergeCell ref="C39:G39"/>
    <mergeCell ref="C29:G29"/>
    <mergeCell ref="C30:G30"/>
    <mergeCell ref="C31:G31"/>
    <mergeCell ref="C32:G32"/>
    <mergeCell ref="C38:G38"/>
    <mergeCell ref="C33:G33"/>
    <mergeCell ref="C12:G12"/>
    <mergeCell ref="A53:D53"/>
    <mergeCell ref="C26:G26"/>
    <mergeCell ref="C37:G37"/>
    <mergeCell ref="A47:D47"/>
    <mergeCell ref="A48:D48"/>
    <mergeCell ref="A49:D49"/>
    <mergeCell ref="C43:G43"/>
    <mergeCell ref="A45:D45"/>
    <mergeCell ref="C42:G42"/>
    <mergeCell ref="A42:A43"/>
    <mergeCell ref="C27:G27"/>
    <mergeCell ref="C34:G34"/>
    <mergeCell ref="C35:G35"/>
    <mergeCell ref="C36:G36"/>
    <mergeCell ref="A44:H44"/>
    <mergeCell ref="A63:E63"/>
    <mergeCell ref="F63:H63"/>
    <mergeCell ref="A54:D54"/>
    <mergeCell ref="A56:D56"/>
    <mergeCell ref="A55:D55"/>
    <mergeCell ref="A57:H57"/>
    <mergeCell ref="A59:G59"/>
    <mergeCell ref="A60:G60"/>
    <mergeCell ref="A58:G58"/>
    <mergeCell ref="A50:D50"/>
    <mergeCell ref="A46:D46"/>
    <mergeCell ref="C8:G8"/>
    <mergeCell ref="A9:G9"/>
    <mergeCell ref="C11:G11"/>
    <mergeCell ref="C14:G14"/>
    <mergeCell ref="A10:H10"/>
    <mergeCell ref="C13:G13"/>
    <mergeCell ref="C18:G18"/>
    <mergeCell ref="A24:G24"/>
    <mergeCell ref="C16:G16"/>
    <mergeCell ref="C22:G22"/>
    <mergeCell ref="C21:G21"/>
    <mergeCell ref="C17:G17"/>
    <mergeCell ref="C19:G19"/>
    <mergeCell ref="C23:G23"/>
    <mergeCell ref="A25:H25"/>
    <mergeCell ref="A21:B23"/>
    <mergeCell ref="C15:G15"/>
    <mergeCell ref="A1:H1"/>
    <mergeCell ref="A4:H4"/>
    <mergeCell ref="C5:G5"/>
    <mergeCell ref="C3:G3"/>
    <mergeCell ref="C7:G7"/>
    <mergeCell ref="C6:G6"/>
    <mergeCell ref="A2:H2"/>
    <mergeCell ref="A3:B3"/>
    <mergeCell ref="C20:G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sqref="A1:H1"/>
    </sheetView>
  </sheetViews>
  <sheetFormatPr defaultColWidth="9.140625" defaultRowHeight="12" x14ac:dyDescent="0.25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 x14ac:dyDescent="0.25">
      <c r="A1" s="141" t="s">
        <v>65</v>
      </c>
      <c r="B1" s="141"/>
      <c r="C1" s="141"/>
      <c r="D1" s="141"/>
      <c r="E1" s="141"/>
      <c r="F1" s="141"/>
      <c r="G1" s="141"/>
      <c r="H1" s="141"/>
      <c r="I1" s="31"/>
      <c r="J1" s="31"/>
      <c r="K1" s="31"/>
      <c r="L1" s="31"/>
    </row>
    <row r="2" spans="1:12" ht="36" customHeight="1" x14ac:dyDescent="0.25">
      <c r="A2" s="142" t="s">
        <v>66</v>
      </c>
      <c r="B2" s="142"/>
      <c r="C2" s="142"/>
      <c r="D2" s="142"/>
      <c r="E2" s="142"/>
      <c r="F2" s="142"/>
      <c r="G2" s="142"/>
      <c r="H2" s="143"/>
    </row>
    <row r="3" spans="1:12" ht="27" customHeight="1" x14ac:dyDescent="0.25">
      <c r="A3" s="118" t="s">
        <v>111</v>
      </c>
      <c r="B3" s="120"/>
      <c r="C3" s="144" t="s">
        <v>92</v>
      </c>
      <c r="D3" s="145"/>
      <c r="E3" s="145"/>
      <c r="F3" s="145"/>
      <c r="G3" s="146"/>
      <c r="H3" s="28" t="s">
        <v>67</v>
      </c>
    </row>
    <row r="4" spans="1:12" ht="27" customHeight="1" x14ac:dyDescent="0.25">
      <c r="A4" s="124" t="s">
        <v>9</v>
      </c>
      <c r="B4" s="124"/>
      <c r="C4" s="124"/>
      <c r="D4" s="124"/>
      <c r="E4" s="124"/>
      <c r="F4" s="124"/>
      <c r="G4" s="124"/>
      <c r="H4" s="125"/>
    </row>
    <row r="5" spans="1:12" ht="24.75" customHeight="1" x14ac:dyDescent="0.25">
      <c r="A5" s="34" t="s">
        <v>68</v>
      </c>
      <c r="B5" s="41"/>
      <c r="C5" s="126" t="s">
        <v>8</v>
      </c>
      <c r="D5" s="127"/>
      <c r="E5" s="127"/>
      <c r="F5" s="127"/>
      <c r="G5" s="128"/>
      <c r="H5" s="37"/>
    </row>
    <row r="6" spans="1:12" ht="15" customHeight="1" x14ac:dyDescent="0.25">
      <c r="A6" s="34" t="s">
        <v>69</v>
      </c>
      <c r="B6" s="41"/>
      <c r="C6" s="147" t="s">
        <v>64</v>
      </c>
      <c r="D6" s="148"/>
      <c r="E6" s="148"/>
      <c r="F6" s="148"/>
      <c r="G6" s="149"/>
      <c r="H6" s="28"/>
    </row>
    <row r="7" spans="1:12" x14ac:dyDescent="0.25">
      <c r="A7" s="33"/>
      <c r="B7" s="38"/>
      <c r="C7" s="121"/>
      <c r="D7" s="122"/>
      <c r="E7" s="122"/>
      <c r="F7" s="122"/>
      <c r="G7" s="123"/>
      <c r="H7" s="28"/>
    </row>
    <row r="8" spans="1:12" x14ac:dyDescent="0.25">
      <c r="A8" s="33"/>
      <c r="B8" s="38"/>
      <c r="C8" s="121"/>
      <c r="D8" s="122"/>
      <c r="E8" s="122"/>
      <c r="F8" s="122"/>
      <c r="G8" s="123"/>
      <c r="H8" s="28"/>
    </row>
    <row r="9" spans="1:12" x14ac:dyDescent="0.25">
      <c r="A9" s="33"/>
      <c r="B9" s="38"/>
      <c r="C9" s="121"/>
      <c r="D9" s="122"/>
      <c r="E9" s="122"/>
      <c r="F9" s="122"/>
      <c r="G9" s="123"/>
      <c r="H9" s="28"/>
    </row>
    <row r="10" spans="1:12" x14ac:dyDescent="0.25">
      <c r="A10" s="33"/>
      <c r="B10" s="38"/>
      <c r="C10" s="121"/>
      <c r="D10" s="122"/>
      <c r="E10" s="122"/>
      <c r="F10" s="122"/>
      <c r="G10" s="123"/>
      <c r="H10" s="28"/>
    </row>
    <row r="11" spans="1:12" x14ac:dyDescent="0.25">
      <c r="A11" s="33"/>
      <c r="B11" s="38"/>
      <c r="C11" s="121"/>
      <c r="D11" s="122"/>
      <c r="E11" s="122"/>
      <c r="F11" s="122"/>
      <c r="G11" s="123"/>
      <c r="H11" s="28"/>
    </row>
    <row r="12" spans="1:12" x14ac:dyDescent="0.25">
      <c r="A12" s="33"/>
      <c r="B12" s="38"/>
      <c r="C12" s="121"/>
      <c r="D12" s="122"/>
      <c r="E12" s="122"/>
      <c r="F12" s="122"/>
      <c r="G12" s="123"/>
      <c r="H12" s="28"/>
    </row>
    <row r="13" spans="1:12" x14ac:dyDescent="0.25">
      <c r="A13" s="33"/>
      <c r="B13" s="38"/>
      <c r="C13" s="121"/>
      <c r="D13" s="122"/>
      <c r="E13" s="122"/>
      <c r="F13" s="122"/>
      <c r="G13" s="123"/>
      <c r="H13" s="28"/>
    </row>
    <row r="14" spans="1:12" x14ac:dyDescent="0.25">
      <c r="A14" s="33"/>
      <c r="B14" s="38"/>
      <c r="C14" s="121"/>
      <c r="D14" s="122"/>
      <c r="E14" s="122"/>
      <c r="F14" s="122"/>
      <c r="G14" s="123"/>
      <c r="H14" s="28"/>
    </row>
    <row r="15" spans="1:12" x14ac:dyDescent="0.25">
      <c r="A15" s="33"/>
      <c r="B15" s="38"/>
      <c r="C15" s="121"/>
      <c r="D15" s="122"/>
      <c r="E15" s="122"/>
      <c r="F15" s="122"/>
      <c r="G15" s="123"/>
      <c r="H15" s="28"/>
    </row>
    <row r="16" spans="1:12" x14ac:dyDescent="0.25">
      <c r="A16" s="33"/>
      <c r="B16" s="38"/>
      <c r="C16" s="121"/>
      <c r="D16" s="122"/>
      <c r="E16" s="122"/>
      <c r="F16" s="122"/>
      <c r="G16" s="123"/>
      <c r="H16" s="28"/>
    </row>
    <row r="17" spans="1:8" x14ac:dyDescent="0.25">
      <c r="A17" s="34" t="s">
        <v>70</v>
      </c>
      <c r="B17" s="41"/>
      <c r="C17" s="107" t="s">
        <v>59</v>
      </c>
      <c r="D17" s="108"/>
      <c r="E17" s="108"/>
      <c r="F17" s="108"/>
      <c r="G17" s="109"/>
      <c r="H17" s="27"/>
    </row>
    <row r="18" spans="1:8" x14ac:dyDescent="0.25">
      <c r="A18" s="118" t="s">
        <v>13</v>
      </c>
      <c r="B18" s="119"/>
      <c r="C18" s="119"/>
      <c r="D18" s="119"/>
      <c r="E18" s="119"/>
      <c r="F18" s="119"/>
      <c r="G18" s="120"/>
      <c r="H18" s="28"/>
    </row>
    <row r="19" spans="1:8" x14ac:dyDescent="0.25">
      <c r="A19" s="124" t="s">
        <v>71</v>
      </c>
      <c r="B19" s="124"/>
      <c r="C19" s="124"/>
      <c r="D19" s="124"/>
      <c r="E19" s="124"/>
      <c r="F19" s="124"/>
      <c r="G19" s="124"/>
      <c r="H19" s="125"/>
    </row>
    <row r="20" spans="1:8" x14ac:dyDescent="0.25">
      <c r="A20" s="34" t="s">
        <v>72</v>
      </c>
      <c r="B20" s="41"/>
      <c r="C20" s="107" t="s">
        <v>76</v>
      </c>
      <c r="D20" s="108"/>
      <c r="E20" s="108"/>
      <c r="F20" s="108"/>
      <c r="G20" s="109"/>
      <c r="H20" s="28" t="s">
        <v>67</v>
      </c>
    </row>
    <row r="21" spans="1:8" x14ac:dyDescent="0.25">
      <c r="A21" s="33"/>
      <c r="B21" s="38"/>
      <c r="C21" s="121"/>
      <c r="D21" s="122"/>
      <c r="E21" s="122"/>
      <c r="F21" s="122"/>
      <c r="G21" s="123"/>
      <c r="H21" s="28"/>
    </row>
    <row r="22" spans="1:8" x14ac:dyDescent="0.25">
      <c r="A22" s="33"/>
      <c r="B22" s="38"/>
      <c r="C22" s="121"/>
      <c r="D22" s="122"/>
      <c r="E22" s="122"/>
      <c r="F22" s="122"/>
      <c r="G22" s="123"/>
      <c r="H22" s="28"/>
    </row>
    <row r="23" spans="1:8" x14ac:dyDescent="0.25">
      <c r="A23" s="33"/>
      <c r="B23" s="38"/>
      <c r="C23" s="121"/>
      <c r="D23" s="122"/>
      <c r="E23" s="122"/>
      <c r="F23" s="122"/>
      <c r="G23" s="123"/>
      <c r="H23" s="28"/>
    </row>
    <row r="24" spans="1:8" x14ac:dyDescent="0.25">
      <c r="A24" s="34" t="s">
        <v>73</v>
      </c>
      <c r="B24" s="41"/>
      <c r="C24" s="107" t="s">
        <v>77</v>
      </c>
      <c r="D24" s="108"/>
      <c r="E24" s="108"/>
      <c r="F24" s="108"/>
      <c r="G24" s="109"/>
      <c r="H24" s="28"/>
    </row>
    <row r="25" spans="1:8" x14ac:dyDescent="0.25">
      <c r="A25" s="33"/>
      <c r="B25" s="38"/>
      <c r="C25" s="121"/>
      <c r="D25" s="122"/>
      <c r="E25" s="122"/>
      <c r="F25" s="122"/>
      <c r="G25" s="123"/>
      <c r="H25" s="28"/>
    </row>
    <row r="26" spans="1:8" x14ac:dyDescent="0.25">
      <c r="A26" s="33"/>
      <c r="B26" s="38"/>
      <c r="C26" s="121"/>
      <c r="D26" s="122"/>
      <c r="E26" s="122"/>
      <c r="F26" s="122"/>
      <c r="G26" s="123"/>
      <c r="H26" s="28"/>
    </row>
    <row r="27" spans="1:8" x14ac:dyDescent="0.25">
      <c r="A27" s="33"/>
      <c r="B27" s="38"/>
      <c r="C27" s="121"/>
      <c r="D27" s="122"/>
      <c r="E27" s="122"/>
      <c r="F27" s="122"/>
      <c r="G27" s="123"/>
      <c r="H27" s="28"/>
    </row>
    <row r="28" spans="1:8" x14ac:dyDescent="0.25">
      <c r="A28" s="34" t="s">
        <v>74</v>
      </c>
      <c r="B28" s="41"/>
      <c r="C28" s="107" t="s">
        <v>78</v>
      </c>
      <c r="D28" s="108"/>
      <c r="E28" s="108"/>
      <c r="F28" s="108"/>
      <c r="G28" s="109"/>
      <c r="H28" s="28"/>
    </row>
    <row r="29" spans="1:8" x14ac:dyDescent="0.25">
      <c r="A29" s="33"/>
      <c r="B29" s="38"/>
      <c r="C29" s="121"/>
      <c r="D29" s="122"/>
      <c r="E29" s="122"/>
      <c r="F29" s="122"/>
      <c r="G29" s="123"/>
      <c r="H29" s="28"/>
    </row>
    <row r="30" spans="1:8" x14ac:dyDescent="0.25">
      <c r="A30" s="33"/>
      <c r="B30" s="38"/>
      <c r="C30" s="121"/>
      <c r="D30" s="122"/>
      <c r="E30" s="122"/>
      <c r="F30" s="122"/>
      <c r="G30" s="123"/>
      <c r="H30" s="28"/>
    </row>
    <row r="31" spans="1:8" x14ac:dyDescent="0.25">
      <c r="A31" s="33"/>
      <c r="B31" s="38"/>
      <c r="C31" s="30"/>
      <c r="D31" s="44"/>
      <c r="E31" s="44"/>
      <c r="F31" s="44"/>
      <c r="G31" s="45"/>
      <c r="H31" s="28"/>
    </row>
    <row r="32" spans="1:8" x14ac:dyDescent="0.25">
      <c r="A32" s="39"/>
      <c r="B32" s="40"/>
      <c r="C32" s="46"/>
      <c r="D32" s="47"/>
      <c r="E32" s="47"/>
      <c r="F32" s="47"/>
      <c r="G32" s="48"/>
      <c r="H32" s="28"/>
    </row>
    <row r="33" spans="1:8" x14ac:dyDescent="0.25">
      <c r="A33" s="118" t="s">
        <v>18</v>
      </c>
      <c r="B33" s="119"/>
      <c r="C33" s="119"/>
      <c r="D33" s="119"/>
      <c r="E33" s="119"/>
      <c r="F33" s="119"/>
      <c r="G33" s="120"/>
      <c r="H33" s="35"/>
    </row>
    <row r="34" spans="1:8" x14ac:dyDescent="0.25">
      <c r="A34" s="100" t="s">
        <v>75</v>
      </c>
      <c r="B34" s="100"/>
      <c r="C34" s="101"/>
      <c r="D34" s="101"/>
      <c r="E34" s="101"/>
      <c r="F34" s="101"/>
      <c r="G34" s="101"/>
      <c r="H34" s="102"/>
    </row>
    <row r="35" spans="1:8" x14ac:dyDescent="0.25">
      <c r="A35" s="34" t="s">
        <v>79</v>
      </c>
      <c r="B35" s="41"/>
      <c r="C35" s="126" t="s">
        <v>20</v>
      </c>
      <c r="D35" s="127"/>
      <c r="E35" s="127"/>
      <c r="F35" s="127"/>
      <c r="G35" s="128"/>
      <c r="H35" s="28"/>
    </row>
    <row r="36" spans="1:8" x14ac:dyDescent="0.25">
      <c r="A36" s="34" t="s">
        <v>80</v>
      </c>
      <c r="B36" s="41"/>
      <c r="C36" s="126" t="s">
        <v>21</v>
      </c>
      <c r="D36" s="127"/>
      <c r="E36" s="127"/>
      <c r="F36" s="127"/>
      <c r="G36" s="128"/>
      <c r="H36" s="28"/>
    </row>
    <row r="37" spans="1:8" x14ac:dyDescent="0.25">
      <c r="A37" s="33" t="s">
        <v>81</v>
      </c>
      <c r="B37" s="38"/>
      <c r="C37" s="126" t="s">
        <v>22</v>
      </c>
      <c r="D37" s="127"/>
      <c r="E37" s="127"/>
      <c r="F37" s="127"/>
      <c r="G37" s="128"/>
      <c r="H37" s="28"/>
    </row>
    <row r="38" spans="1:8" x14ac:dyDescent="0.25">
      <c r="A38" s="34" t="s">
        <v>81</v>
      </c>
      <c r="B38" s="41"/>
      <c r="C38" s="126" t="s">
        <v>23</v>
      </c>
      <c r="D38" s="127"/>
      <c r="E38" s="127"/>
      <c r="F38" s="127"/>
      <c r="G38" s="128"/>
      <c r="H38" s="28"/>
    </row>
    <row r="39" spans="1:8" x14ac:dyDescent="0.25">
      <c r="A39" s="33" t="s">
        <v>82</v>
      </c>
      <c r="B39" s="38"/>
      <c r="C39" s="126" t="s">
        <v>3</v>
      </c>
      <c r="D39" s="127"/>
      <c r="E39" s="127"/>
      <c r="F39" s="127"/>
      <c r="G39" s="128"/>
      <c r="H39" s="28"/>
    </row>
    <row r="40" spans="1:8" x14ac:dyDescent="0.25">
      <c r="A40" s="34" t="s">
        <v>83</v>
      </c>
      <c r="B40" s="41"/>
      <c r="C40" s="126" t="s">
        <v>25</v>
      </c>
      <c r="D40" s="127"/>
      <c r="E40" s="127"/>
      <c r="F40" s="127"/>
      <c r="G40" s="128"/>
      <c r="H40" s="28"/>
    </row>
    <row r="41" spans="1:8" x14ac:dyDescent="0.25">
      <c r="A41" s="33" t="s">
        <v>84</v>
      </c>
      <c r="B41" s="38"/>
      <c r="C41" s="126" t="s">
        <v>26</v>
      </c>
      <c r="D41" s="127"/>
      <c r="E41" s="127"/>
      <c r="F41" s="127"/>
      <c r="G41" s="128"/>
      <c r="H41" s="28"/>
    </row>
    <row r="42" spans="1:8" x14ac:dyDescent="0.25">
      <c r="A42" s="34" t="s">
        <v>85</v>
      </c>
      <c r="B42" s="41"/>
      <c r="C42" s="126" t="s">
        <v>52</v>
      </c>
      <c r="D42" s="127"/>
      <c r="E42" s="127"/>
      <c r="F42" s="127"/>
      <c r="G42" s="128"/>
      <c r="H42" s="28"/>
    </row>
    <row r="43" spans="1:8" x14ac:dyDescent="0.25">
      <c r="A43" s="33" t="s">
        <v>86</v>
      </c>
      <c r="B43" s="38"/>
      <c r="C43" s="126" t="s">
        <v>6</v>
      </c>
      <c r="D43" s="127"/>
      <c r="E43" s="127"/>
      <c r="F43" s="127"/>
      <c r="G43" s="128"/>
      <c r="H43" s="28"/>
    </row>
    <row r="44" spans="1:8" x14ac:dyDescent="0.25">
      <c r="A44" s="34" t="s">
        <v>87</v>
      </c>
      <c r="B44" s="41"/>
      <c r="C44" s="126" t="s">
        <v>28</v>
      </c>
      <c r="D44" s="127"/>
      <c r="E44" s="127"/>
      <c r="F44" s="127"/>
      <c r="G44" s="128"/>
      <c r="H44" s="28"/>
    </row>
    <row r="45" spans="1:8" x14ac:dyDescent="0.25">
      <c r="A45" s="33" t="s">
        <v>88</v>
      </c>
      <c r="B45" s="38"/>
      <c r="C45" s="126" t="s">
        <v>51</v>
      </c>
      <c r="D45" s="127"/>
      <c r="E45" s="127"/>
      <c r="F45" s="127"/>
      <c r="G45" s="128"/>
      <c r="H45" s="28"/>
    </row>
    <row r="46" spans="1:8" x14ac:dyDescent="0.25">
      <c r="A46" s="34" t="s">
        <v>89</v>
      </c>
      <c r="B46" s="41"/>
      <c r="C46" s="126" t="s">
        <v>30</v>
      </c>
      <c r="D46" s="127"/>
      <c r="E46" s="127"/>
      <c r="F46" s="127"/>
      <c r="G46" s="128"/>
      <c r="H46" s="28"/>
    </row>
    <row r="47" spans="1:8" x14ac:dyDescent="0.25">
      <c r="A47" s="33" t="s">
        <v>90</v>
      </c>
      <c r="B47" s="38"/>
      <c r="C47" s="126" t="s">
        <v>31</v>
      </c>
      <c r="D47" s="127"/>
      <c r="E47" s="127"/>
      <c r="F47" s="127"/>
      <c r="G47" s="128"/>
      <c r="H47" s="28"/>
    </row>
    <row r="48" spans="1:8" ht="24" x14ac:dyDescent="0.25">
      <c r="A48" s="42" t="s">
        <v>91</v>
      </c>
      <c r="B48" s="43"/>
      <c r="C48" s="138" t="s">
        <v>57</v>
      </c>
      <c r="D48" s="139"/>
      <c r="E48" s="139"/>
      <c r="F48" s="139"/>
      <c r="G48" s="140"/>
      <c r="H48" s="28"/>
    </row>
    <row r="49" spans="1:8" x14ac:dyDescent="0.25">
      <c r="A49" s="118" t="s">
        <v>32</v>
      </c>
      <c r="B49" s="119"/>
      <c r="C49" s="119"/>
      <c r="D49" s="119"/>
      <c r="E49" s="119"/>
      <c r="F49" s="119"/>
      <c r="G49" s="120"/>
      <c r="H49" s="36"/>
    </row>
    <row r="51" spans="1:8" x14ac:dyDescent="0.25">
      <c r="A51" s="129" t="s">
        <v>93</v>
      </c>
      <c r="B51" s="129"/>
      <c r="C51" s="129"/>
      <c r="D51" s="129"/>
      <c r="E51" s="129"/>
      <c r="F51" s="129"/>
      <c r="G51" s="129"/>
      <c r="H51" s="129"/>
    </row>
    <row r="52" spans="1:8" x14ac:dyDescent="0.25">
      <c r="A52" s="114" t="s">
        <v>94</v>
      </c>
      <c r="B52" s="114"/>
      <c r="C52" s="114"/>
      <c r="D52" s="114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 x14ac:dyDescent="0.25">
      <c r="A53" s="132" t="s">
        <v>99</v>
      </c>
      <c r="B53" s="132"/>
      <c r="C53" s="132"/>
      <c r="D53" s="132"/>
      <c r="E53" s="28"/>
      <c r="F53" s="28"/>
      <c r="G53" s="28"/>
      <c r="H53" s="28"/>
    </row>
    <row r="54" spans="1:8" x14ac:dyDescent="0.25">
      <c r="A54" s="132" t="s">
        <v>100</v>
      </c>
      <c r="B54" s="132"/>
      <c r="C54" s="132"/>
      <c r="D54" s="132"/>
      <c r="E54" s="28"/>
      <c r="F54" s="28"/>
      <c r="G54" s="28"/>
      <c r="H54" s="28"/>
    </row>
    <row r="55" spans="1:8" x14ac:dyDescent="0.25">
      <c r="A55" s="132" t="s">
        <v>101</v>
      </c>
      <c r="B55" s="132"/>
      <c r="C55" s="132"/>
      <c r="D55" s="132"/>
      <c r="E55" s="28"/>
      <c r="F55" s="28"/>
      <c r="G55" s="28"/>
      <c r="H55" s="28"/>
    </row>
    <row r="56" spans="1:8" x14ac:dyDescent="0.25">
      <c r="A56" s="132" t="s">
        <v>102</v>
      </c>
      <c r="B56" s="132"/>
      <c r="C56" s="132"/>
      <c r="D56" s="132"/>
      <c r="E56" s="28"/>
      <c r="F56" s="28"/>
      <c r="G56" s="28"/>
      <c r="H56" s="28"/>
    </row>
    <row r="57" spans="1:8" x14ac:dyDescent="0.25">
      <c r="A57" s="132" t="s">
        <v>103</v>
      </c>
      <c r="B57" s="132"/>
      <c r="C57" s="132"/>
      <c r="D57" s="132"/>
      <c r="E57" s="28"/>
      <c r="F57" s="28"/>
      <c r="G57" s="28"/>
      <c r="H57" s="28"/>
    </row>
    <row r="58" spans="1:8" x14ac:dyDescent="0.25">
      <c r="A58" s="132" t="s">
        <v>104</v>
      </c>
      <c r="B58" s="132"/>
      <c r="C58" s="132"/>
      <c r="D58" s="132"/>
      <c r="E58" s="28"/>
      <c r="F58" s="28"/>
      <c r="G58" s="28"/>
      <c r="H58" s="28"/>
    </row>
    <row r="59" spans="1:8" x14ac:dyDescent="0.25">
      <c r="A59" s="107" t="s">
        <v>105</v>
      </c>
      <c r="B59" s="108"/>
      <c r="C59" s="108"/>
      <c r="D59" s="109"/>
      <c r="E59" s="28"/>
      <c r="F59" s="28"/>
      <c r="G59" s="28"/>
      <c r="H59" s="28"/>
    </row>
    <row r="60" spans="1:8" x14ac:dyDescent="0.25">
      <c r="A60" s="107" t="s">
        <v>106</v>
      </c>
      <c r="B60" s="108"/>
      <c r="C60" s="108"/>
      <c r="D60" s="109"/>
      <c r="E60" s="28"/>
      <c r="F60" s="28"/>
      <c r="G60" s="28"/>
      <c r="H60" s="28"/>
    </row>
    <row r="61" spans="1:8" x14ac:dyDescent="0.25">
      <c r="A61" s="132" t="s">
        <v>107</v>
      </c>
      <c r="B61" s="132"/>
      <c r="C61" s="132"/>
      <c r="D61" s="132"/>
      <c r="E61" s="28"/>
      <c r="F61" s="28"/>
      <c r="G61" s="28"/>
      <c r="H61" s="28"/>
    </row>
    <row r="62" spans="1:8" x14ac:dyDescent="0.25">
      <c r="A62" s="117" t="s">
        <v>108</v>
      </c>
      <c r="B62" s="117"/>
      <c r="C62" s="117"/>
      <c r="D62" s="117"/>
      <c r="E62" s="117"/>
      <c r="F62" s="117"/>
      <c r="G62" s="117"/>
      <c r="H62" s="117"/>
    </row>
    <row r="63" spans="1:8" x14ac:dyDescent="0.25">
      <c r="A63" s="133" t="s">
        <v>109</v>
      </c>
      <c r="B63" s="133"/>
      <c r="C63" s="133"/>
      <c r="D63" s="133"/>
      <c r="E63" s="133"/>
      <c r="F63" s="133"/>
      <c r="G63" s="133"/>
      <c r="H63" s="28"/>
    </row>
    <row r="64" spans="1:8" x14ac:dyDescent="0.25">
      <c r="A64" s="133" t="s">
        <v>110</v>
      </c>
      <c r="B64" s="133"/>
      <c r="C64" s="133"/>
      <c r="D64" s="133"/>
      <c r="E64" s="133"/>
      <c r="F64" s="133"/>
      <c r="G64" s="133"/>
      <c r="H64" s="28"/>
    </row>
    <row r="67" spans="1:8" x14ac:dyDescent="0.25">
      <c r="A67" s="130" t="s">
        <v>112</v>
      </c>
      <c r="B67" s="130"/>
      <c r="C67" s="130"/>
      <c r="D67" s="130"/>
      <c r="E67" s="130"/>
      <c r="F67" s="131" t="s">
        <v>113</v>
      </c>
      <c r="G67" s="131"/>
      <c r="H67" s="131"/>
    </row>
  </sheetData>
  <mergeCells count="64"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5:G5"/>
    <mergeCell ref="A1:H1"/>
    <mergeCell ref="A2:H2"/>
    <mergeCell ref="A3:B3"/>
    <mergeCell ref="C3:G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Мария Вальтер</cp:lastModifiedBy>
  <cp:lastPrinted>2018-03-26T05:51:59Z</cp:lastPrinted>
  <dcterms:created xsi:type="dcterms:W3CDTF">2009-07-23T06:35:24Z</dcterms:created>
  <dcterms:modified xsi:type="dcterms:W3CDTF">2018-03-26T05:52:02Z</dcterms:modified>
</cp:coreProperties>
</file>